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</sheets>
  <calcPr calcId="124519"/>
</workbook>
</file>

<file path=xl/calcChain.xml><?xml version="1.0" encoding="utf-8"?>
<calcChain xmlns="http://schemas.openxmlformats.org/spreadsheetml/2006/main">
  <c r="D22" i="5"/>
  <c r="D23"/>
  <c r="D20"/>
  <c r="D54"/>
  <c r="D53"/>
  <c r="D52"/>
  <c r="D51"/>
  <c r="D50"/>
  <c r="D49"/>
  <c r="D48"/>
  <c r="D47"/>
  <c r="D46"/>
  <c r="D45"/>
  <c r="D43"/>
  <c r="D42"/>
  <c r="D41"/>
  <c r="D40"/>
  <c r="D38"/>
  <c r="D39"/>
  <c r="D35"/>
  <c r="D37"/>
  <c r="D36"/>
  <c r="D34"/>
  <c r="D32"/>
  <c r="D33"/>
  <c r="D31"/>
  <c r="D30"/>
  <c r="D28"/>
  <c r="D27"/>
  <c r="D26"/>
  <c r="D25"/>
  <c r="D21"/>
  <c r="D19"/>
  <c r="D18"/>
  <c r="D17"/>
  <c r="D16"/>
  <c r="D15"/>
  <c r="D13"/>
  <c r="D11"/>
  <c r="D12"/>
  <c r="D10"/>
  <c r="D9"/>
  <c r="D8"/>
  <c r="D7"/>
  <c r="D6"/>
  <c r="O31" i="3"/>
  <c r="O23"/>
  <c r="O33"/>
  <c r="O35"/>
  <c r="O36"/>
  <c r="O34"/>
  <c r="O39"/>
  <c r="O41"/>
  <c r="O42"/>
  <c r="O40"/>
  <c r="O38"/>
  <c r="O44"/>
  <c r="O45"/>
  <c r="O46"/>
  <c r="O47"/>
  <c r="O37"/>
  <c r="O32"/>
  <c r="O43"/>
  <c r="O19"/>
  <c r="O21"/>
  <c r="O17"/>
  <c r="O20"/>
  <c r="O18"/>
  <c r="O22"/>
  <c r="O24"/>
  <c r="O25"/>
  <c r="O26"/>
  <c r="O27"/>
  <c r="O28"/>
  <c r="O29"/>
  <c r="O30"/>
  <c r="O16"/>
  <c r="O12"/>
  <c r="O15"/>
  <c r="O9"/>
  <c r="O14"/>
  <c r="O13"/>
  <c r="O10"/>
  <c r="O8"/>
  <c r="O4"/>
  <c r="O6"/>
  <c r="O7"/>
  <c r="O11"/>
  <c r="O5"/>
  <c r="O3"/>
  <c r="CA8" i="2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CA43"/>
  <c r="CA44"/>
  <c r="CA45"/>
  <c r="CA46"/>
  <c r="CA47"/>
  <c r="CA48"/>
  <c r="CA49"/>
  <c r="CA50"/>
  <c r="CA51"/>
  <c r="BW9"/>
  <c r="BW10"/>
  <c r="BW11"/>
  <c r="BW12"/>
  <c r="BW13"/>
  <c r="BW14"/>
  <c r="BW15"/>
  <c r="BW16"/>
  <c r="BW17"/>
  <c r="BW18"/>
  <c r="BW19"/>
  <c r="BW20"/>
  <c r="BW21"/>
  <c r="BW22"/>
  <c r="BW23"/>
  <c r="BW24"/>
  <c r="BW25"/>
  <c r="BW26"/>
  <c r="BW27"/>
  <c r="BW28"/>
  <c r="BW29"/>
  <c r="BW30"/>
  <c r="BW31"/>
  <c r="BW32"/>
  <c r="BW33"/>
  <c r="BW34"/>
  <c r="BW35"/>
  <c r="BW36"/>
  <c r="BW37"/>
  <c r="BW38"/>
  <c r="BW39"/>
  <c r="BW40"/>
  <c r="BW41"/>
  <c r="BW42"/>
  <c r="BW43"/>
  <c r="BW44"/>
  <c r="BW45"/>
  <c r="BW46"/>
  <c r="BW47"/>
  <c r="BW48"/>
  <c r="BW49"/>
  <c r="BW50"/>
  <c r="BW51"/>
  <c r="BA7"/>
  <c r="BA9"/>
  <c r="BA8"/>
  <c r="BA10"/>
  <c r="BA13"/>
  <c r="BA12"/>
  <c r="BA11"/>
  <c r="BA18"/>
  <c r="BA19"/>
  <c r="BA14"/>
  <c r="BA21"/>
  <c r="BA17"/>
  <c r="BA20"/>
  <c r="BA15"/>
  <c r="BA24"/>
  <c r="BA16"/>
  <c r="BA23"/>
  <c r="BA25"/>
  <c r="BA26"/>
  <c r="BA27"/>
  <c r="BA29"/>
  <c r="BA31"/>
  <c r="BA32"/>
  <c r="BA22"/>
  <c r="BA30"/>
  <c r="BA36"/>
  <c r="BA37"/>
  <c r="BA34"/>
  <c r="BA35"/>
  <c r="BA28"/>
  <c r="BA39"/>
  <c r="BA40"/>
  <c r="BA41"/>
  <c r="BA33"/>
  <c r="BA44"/>
  <c r="BA42"/>
  <c r="BA45"/>
  <c r="BA46"/>
  <c r="BA43"/>
  <c r="BA38"/>
  <c r="BA47"/>
  <c r="BA6"/>
  <c r="BQ27"/>
  <c r="BQ15"/>
  <c r="BQ29"/>
  <c r="BQ31"/>
  <c r="BQ32"/>
  <c r="BQ16"/>
  <c r="BQ23"/>
  <c r="BQ36"/>
  <c r="BQ37"/>
  <c r="BQ35"/>
  <c r="BQ28"/>
  <c r="BQ39"/>
  <c r="BQ30"/>
  <c r="BQ41"/>
  <c r="BQ33"/>
  <c r="BQ44"/>
  <c r="BQ45"/>
  <c r="BQ46"/>
  <c r="BQ43"/>
  <c r="BQ38"/>
  <c r="BQ42"/>
  <c r="BQ47"/>
  <c r="BQ22"/>
  <c r="BQ34"/>
  <c r="BQ40"/>
  <c r="BF27"/>
  <c r="BF15"/>
  <c r="BF29"/>
  <c r="BF31"/>
  <c r="BF32"/>
  <c r="BF16"/>
  <c r="BF23"/>
  <c r="BF36"/>
  <c r="BF37"/>
  <c r="BF35"/>
  <c r="BF28"/>
  <c r="BF39"/>
  <c r="BF30"/>
  <c r="BF41"/>
  <c r="BF33"/>
  <c r="BF44"/>
  <c r="BF45"/>
  <c r="BF46"/>
  <c r="BF43"/>
  <c r="BF38"/>
  <c r="BF42"/>
  <c r="BF47"/>
  <c r="BF22"/>
  <c r="BF34"/>
  <c r="BF40"/>
  <c r="BL35"/>
  <c r="BL28"/>
  <c r="BL39"/>
  <c r="BL30"/>
  <c r="BL41"/>
  <c r="BL33"/>
  <c r="BL44"/>
  <c r="BL45"/>
  <c r="BL46"/>
  <c r="BL43"/>
  <c r="BL38"/>
  <c r="BL42"/>
  <c r="BL47"/>
  <c r="BL22"/>
  <c r="BL34"/>
  <c r="BL40"/>
  <c r="BL23"/>
  <c r="BL36"/>
  <c r="BL37"/>
  <c r="BL15"/>
  <c r="AU9" l="1"/>
  <c r="AU8"/>
  <c r="AU10"/>
  <c r="AU18"/>
  <c r="AU12"/>
  <c r="AU14"/>
  <c r="AU13"/>
  <c r="AU21"/>
  <c r="AU11"/>
  <c r="AU20"/>
  <c r="AU24"/>
  <c r="AU17"/>
  <c r="AU19"/>
  <c r="AU25"/>
  <c r="AU26"/>
  <c r="AU27"/>
  <c r="AU15"/>
  <c r="AU29"/>
  <c r="AU31"/>
  <c r="AU32"/>
  <c r="AU16"/>
  <c r="AU23"/>
  <c r="AU35"/>
  <c r="AU28"/>
  <c r="AU37"/>
  <c r="AU41"/>
  <c r="AU30"/>
  <c r="AU44"/>
  <c r="AU45"/>
  <c r="AU33"/>
  <c r="AU46"/>
  <c r="AU43"/>
  <c r="AU38"/>
  <c r="AU42"/>
  <c r="AU39"/>
  <c r="AU36"/>
  <c r="AU47"/>
  <c r="AP46"/>
  <c r="AP43"/>
  <c r="AP38"/>
  <c r="AP42"/>
  <c r="AP47"/>
  <c r="AP39"/>
  <c r="AP36"/>
  <c r="AP8"/>
  <c r="AP7"/>
  <c r="AP9"/>
  <c r="AP14"/>
  <c r="AP13"/>
  <c r="AP24"/>
  <c r="AP18"/>
  <c r="AP11"/>
  <c r="AP10"/>
  <c r="AP12"/>
  <c r="AP17"/>
  <c r="AP20"/>
  <c r="AP25"/>
  <c r="AP21"/>
  <c r="AP27"/>
  <c r="AP31"/>
  <c r="AP19"/>
  <c r="AP23"/>
  <c r="AP29"/>
  <c r="AP32"/>
  <c r="AP35"/>
  <c r="AP37"/>
  <c r="AP16"/>
  <c r="AP15"/>
  <c r="AP28"/>
  <c r="AP26"/>
  <c r="AP41"/>
  <c r="AP30"/>
  <c r="AP44"/>
  <c r="AP45"/>
  <c r="AP33"/>
  <c r="K17"/>
  <c r="N17"/>
  <c r="T17"/>
  <c r="X17"/>
  <c r="AI17" s="1"/>
  <c r="Y17"/>
  <c r="AE17"/>
  <c r="AJ17"/>
  <c r="BF17"/>
  <c r="BL17"/>
  <c r="BQ17"/>
  <c r="CB17"/>
  <c r="CM17"/>
  <c r="K13"/>
  <c r="N13"/>
  <c r="T13"/>
  <c r="X13"/>
  <c r="AI13" s="1"/>
  <c r="Y13"/>
  <c r="AE13"/>
  <c r="AJ13"/>
  <c r="BF13"/>
  <c r="BL13"/>
  <c r="BQ13"/>
  <c r="CB13"/>
  <c r="CM13"/>
  <c r="K9"/>
  <c r="N9"/>
  <c r="T9"/>
  <c r="X9"/>
  <c r="AI9" s="1"/>
  <c r="Y9"/>
  <c r="AE9"/>
  <c r="AJ9"/>
  <c r="BF9"/>
  <c r="BL9"/>
  <c r="BQ9"/>
  <c r="CB9"/>
  <c r="CM9"/>
  <c r="K11"/>
  <c r="N11"/>
  <c r="T11"/>
  <c r="X11"/>
  <c r="AI11" s="1"/>
  <c r="Y11"/>
  <c r="AE11"/>
  <c r="AJ11"/>
  <c r="BF11"/>
  <c r="BL11"/>
  <c r="BQ11"/>
  <c r="CB11"/>
  <c r="CM11"/>
  <c r="K14"/>
  <c r="N14"/>
  <c r="T14"/>
  <c r="X14"/>
  <c r="AI14" s="1"/>
  <c r="Y14"/>
  <c r="AE14"/>
  <c r="AJ14"/>
  <c r="BF14"/>
  <c r="BL14"/>
  <c r="BQ14"/>
  <c r="CB14"/>
  <c r="CM14"/>
  <c r="K24"/>
  <c r="N24"/>
  <c r="T24"/>
  <c r="X24"/>
  <c r="AI24" s="1"/>
  <c r="Y24"/>
  <c r="AE24"/>
  <c r="AJ24"/>
  <c r="BF24"/>
  <c r="BL24"/>
  <c r="BQ24"/>
  <c r="CB24"/>
  <c r="CM24"/>
  <c r="K25"/>
  <c r="N25"/>
  <c r="T25"/>
  <c r="X25"/>
  <c r="AI25" s="1"/>
  <c r="Y25"/>
  <c r="AE25"/>
  <c r="AJ25"/>
  <c r="BF25"/>
  <c r="BL25"/>
  <c r="BQ25"/>
  <c r="CB25"/>
  <c r="CM25"/>
  <c r="K12"/>
  <c r="N12"/>
  <c r="T12"/>
  <c r="X12"/>
  <c r="AI12" s="1"/>
  <c r="Y12"/>
  <c r="AE12"/>
  <c r="AJ12"/>
  <c r="BF12"/>
  <c r="BL12"/>
  <c r="BQ12"/>
  <c r="CB12"/>
  <c r="CM12"/>
  <c r="K20"/>
  <c r="N20"/>
  <c r="T20"/>
  <c r="X20"/>
  <c r="AI20" s="1"/>
  <c r="Y20"/>
  <c r="AE20"/>
  <c r="AJ20"/>
  <c r="BF20"/>
  <c r="BL20"/>
  <c r="BQ20"/>
  <c r="CB20"/>
  <c r="CM20"/>
  <c r="K21"/>
  <c r="N21"/>
  <c r="T21"/>
  <c r="X21"/>
  <c r="AI21" s="1"/>
  <c r="Y21"/>
  <c r="AE21"/>
  <c r="AJ21"/>
  <c r="BF21"/>
  <c r="BL21"/>
  <c r="BQ21"/>
  <c r="CB21"/>
  <c r="CM21"/>
  <c r="K31"/>
  <c r="N31"/>
  <c r="T31"/>
  <c r="X31"/>
  <c r="AI31" s="1"/>
  <c r="Y31"/>
  <c r="AE31"/>
  <c r="AJ31"/>
  <c r="BL31"/>
  <c r="CB31"/>
  <c r="CM31"/>
  <c r="K18"/>
  <c r="N18"/>
  <c r="T18"/>
  <c r="X18"/>
  <c r="AI18" s="1"/>
  <c r="Y18"/>
  <c r="AE18"/>
  <c r="AJ18"/>
  <c r="BF18"/>
  <c r="BL18"/>
  <c r="BQ18"/>
  <c r="CB18"/>
  <c r="CM18"/>
  <c r="K32"/>
  <c r="N32"/>
  <c r="T32"/>
  <c r="X32"/>
  <c r="AI32" s="1"/>
  <c r="Y32"/>
  <c r="AE32"/>
  <c r="AJ32"/>
  <c r="BL32"/>
  <c r="CB32"/>
  <c r="CM32"/>
  <c r="K26"/>
  <c r="N26"/>
  <c r="T26"/>
  <c r="X26"/>
  <c r="AI26" s="1"/>
  <c r="Y26"/>
  <c r="AE26"/>
  <c r="AJ26"/>
  <c r="BF26"/>
  <c r="BL26"/>
  <c r="BQ26"/>
  <c r="CB26"/>
  <c r="CM26"/>
  <c r="K37"/>
  <c r="N37"/>
  <c r="T37"/>
  <c r="X37"/>
  <c r="AI37" s="1"/>
  <c r="AT37" s="1"/>
  <c r="BE37" s="1"/>
  <c r="BP37" s="1"/>
  <c r="Y37"/>
  <c r="AE37"/>
  <c r="AJ37"/>
  <c r="CM37"/>
  <c r="K15"/>
  <c r="N15"/>
  <c r="T15"/>
  <c r="X15"/>
  <c r="AI15" s="1"/>
  <c r="AT15" s="1"/>
  <c r="BE15" s="1"/>
  <c r="BP15" s="1"/>
  <c r="Y15"/>
  <c r="AE15"/>
  <c r="AJ15"/>
  <c r="CM15"/>
  <c r="K29"/>
  <c r="N29"/>
  <c r="T29"/>
  <c r="X29"/>
  <c r="AI29" s="1"/>
  <c r="Y29"/>
  <c r="AE29"/>
  <c r="AJ29"/>
  <c r="BL29"/>
  <c r="CB29"/>
  <c r="CM29"/>
  <c r="K16"/>
  <c r="N16"/>
  <c r="T16"/>
  <c r="X16"/>
  <c r="AI16" s="1"/>
  <c r="Y16"/>
  <c r="AE16"/>
  <c r="AJ16"/>
  <c r="BL16"/>
  <c r="CB16"/>
  <c r="CM16"/>
  <c r="K19"/>
  <c r="N19"/>
  <c r="T19"/>
  <c r="X19"/>
  <c r="AI19" s="1"/>
  <c r="Y19"/>
  <c r="AE19"/>
  <c r="AJ19"/>
  <c r="BF19"/>
  <c r="BL19"/>
  <c r="BQ19"/>
  <c r="CB19"/>
  <c r="CM19"/>
  <c r="K35"/>
  <c r="N35"/>
  <c r="T35"/>
  <c r="X35"/>
  <c r="AI35" s="1"/>
  <c r="Y35"/>
  <c r="AE35"/>
  <c r="AJ35"/>
  <c r="CM35"/>
  <c r="K30"/>
  <c r="N30"/>
  <c r="T30"/>
  <c r="X30"/>
  <c r="AI30" s="1"/>
  <c r="Y30"/>
  <c r="AE30"/>
  <c r="AJ30"/>
  <c r="CM30"/>
  <c r="K44"/>
  <c r="N44"/>
  <c r="T44"/>
  <c r="X44"/>
  <c r="AI44" s="1"/>
  <c r="Y44"/>
  <c r="AE44"/>
  <c r="AJ44"/>
  <c r="CB44"/>
  <c r="CM44"/>
  <c r="K23"/>
  <c r="N23"/>
  <c r="X23"/>
  <c r="AI23" s="1"/>
  <c r="Y23"/>
  <c r="AE23"/>
  <c r="AJ23"/>
  <c r="CM23"/>
  <c r="K41"/>
  <c r="N41"/>
  <c r="T41"/>
  <c r="X41"/>
  <c r="AI41" s="1"/>
  <c r="Y41"/>
  <c r="AE41"/>
  <c r="AJ41"/>
  <c r="CM41"/>
  <c r="K27"/>
  <c r="N27"/>
  <c r="T27"/>
  <c r="X27"/>
  <c r="AI27" s="1"/>
  <c r="Y27"/>
  <c r="AE27"/>
  <c r="AJ27"/>
  <c r="BL27"/>
  <c r="CB27"/>
  <c r="CM27"/>
  <c r="K28"/>
  <c r="N28"/>
  <c r="T28"/>
  <c r="X28"/>
  <c r="AI28" s="1"/>
  <c r="Y28"/>
  <c r="AE28"/>
  <c r="AJ28"/>
  <c r="CB28"/>
  <c r="CM28"/>
  <c r="K45"/>
  <c r="N45"/>
  <c r="T45"/>
  <c r="X45"/>
  <c r="AI45" s="1"/>
  <c r="AT45" s="1"/>
  <c r="BE45" s="1"/>
  <c r="BP45" s="1"/>
  <c r="Y45"/>
  <c r="AE45"/>
  <c r="AJ45"/>
  <c r="CB45"/>
  <c r="CM45"/>
  <c r="K33"/>
  <c r="N33"/>
  <c r="T33"/>
  <c r="X33"/>
  <c r="AI33" s="1"/>
  <c r="Y33"/>
  <c r="AE33"/>
  <c r="AJ33"/>
  <c r="CB33"/>
  <c r="CM33"/>
  <c r="K46"/>
  <c r="N46"/>
  <c r="T46"/>
  <c r="X46"/>
  <c r="AI46" s="1"/>
  <c r="AT46" s="1"/>
  <c r="BE46" s="1"/>
  <c r="BP46" s="1"/>
  <c r="Y46"/>
  <c r="AE46"/>
  <c r="AJ46"/>
  <c r="CB46"/>
  <c r="CM46"/>
  <c r="K38"/>
  <c r="N38"/>
  <c r="T38"/>
  <c r="X38"/>
  <c r="AI38" s="1"/>
  <c r="Y38"/>
  <c r="AE38"/>
  <c r="AJ38"/>
  <c r="CM38"/>
  <c r="K42"/>
  <c r="N42"/>
  <c r="T42"/>
  <c r="X42"/>
  <c r="AI42" s="1"/>
  <c r="Y42"/>
  <c r="AE42"/>
  <c r="AJ42"/>
  <c r="CM42"/>
  <c r="K47"/>
  <c r="N47"/>
  <c r="T47"/>
  <c r="X47"/>
  <c r="AI47" s="1"/>
  <c r="AT47" s="1"/>
  <c r="BE47" s="1"/>
  <c r="BP47" s="1"/>
  <c r="Y47"/>
  <c r="AE47"/>
  <c r="AJ47"/>
  <c r="CM47"/>
  <c r="K43"/>
  <c r="N43"/>
  <c r="T43"/>
  <c r="X43"/>
  <c r="AI43" s="1"/>
  <c r="AE43"/>
  <c r="AJ43"/>
  <c r="CB43"/>
  <c r="CM43"/>
  <c r="K39"/>
  <c r="N39"/>
  <c r="T39"/>
  <c r="X39"/>
  <c r="AI39" s="1"/>
  <c r="Y39"/>
  <c r="AE39"/>
  <c r="AJ39"/>
  <c r="CB39"/>
  <c r="CM39"/>
  <c r="K36"/>
  <c r="N36"/>
  <c r="T36"/>
  <c r="X36"/>
  <c r="AI36" s="1"/>
  <c r="AT36" s="1"/>
  <c r="BE36" s="1"/>
  <c r="BP36" s="1"/>
  <c r="Y36"/>
  <c r="AE36"/>
  <c r="AJ36"/>
  <c r="CB36"/>
  <c r="CM36"/>
  <c r="AJ10"/>
  <c r="AE8"/>
  <c r="AE7"/>
  <c r="AE10"/>
  <c r="G55" i="5"/>
  <c r="X8" i="2"/>
  <c r="AI8" s="1"/>
  <c r="X7"/>
  <c r="AI7" s="1"/>
  <c r="X10"/>
  <c r="AI10" s="1"/>
  <c r="AT10" s="1"/>
  <c r="BE10" s="1"/>
  <c r="BP10" s="1"/>
  <c r="X6"/>
  <c r="T8"/>
  <c r="T7"/>
  <c r="T10"/>
  <c r="T6"/>
  <c r="K22"/>
  <c r="N22"/>
  <c r="AP22"/>
  <c r="AT22"/>
  <c r="AU22"/>
  <c r="CB22"/>
  <c r="CM22"/>
  <c r="K34"/>
  <c r="N34"/>
  <c r="AP34"/>
  <c r="AT34"/>
  <c r="AU34"/>
  <c r="CB34"/>
  <c r="CM34"/>
  <c r="K40"/>
  <c r="N40"/>
  <c r="AP40"/>
  <c r="AT40"/>
  <c r="BE40" s="1"/>
  <c r="BP40" s="1"/>
  <c r="CL40" s="1"/>
  <c r="AU40"/>
  <c r="CB40"/>
  <c r="CM40"/>
  <c r="K48"/>
  <c r="N48"/>
  <c r="AP48"/>
  <c r="AT48"/>
  <c r="BE48" s="1"/>
  <c r="BP48" s="1"/>
  <c r="CL48" s="1"/>
  <c r="AU48"/>
  <c r="BF48"/>
  <c r="BL48"/>
  <c r="BQ48"/>
  <c r="CB48"/>
  <c r="CM48"/>
  <c r="K49"/>
  <c r="N49"/>
  <c r="AP49"/>
  <c r="AT49"/>
  <c r="BE49" s="1"/>
  <c r="BP49" s="1"/>
  <c r="CL49" s="1"/>
  <c r="AU49"/>
  <c r="BF49"/>
  <c r="BL49"/>
  <c r="BQ49"/>
  <c r="CB49"/>
  <c r="CM49"/>
  <c r="K50"/>
  <c r="N50"/>
  <c r="AP50"/>
  <c r="AT50"/>
  <c r="AU50"/>
  <c r="BE50"/>
  <c r="BP50" s="1"/>
  <c r="CL50" s="1"/>
  <c r="BF50"/>
  <c r="BL50"/>
  <c r="BQ50"/>
  <c r="CB50"/>
  <c r="CM50"/>
  <c r="K51"/>
  <c r="N51"/>
  <c r="AP51"/>
  <c r="AT51"/>
  <c r="BE51" s="1"/>
  <c r="BP51" s="1"/>
  <c r="CL51" s="1"/>
  <c r="AU51"/>
  <c r="BF51"/>
  <c r="BL51"/>
  <c r="BQ51"/>
  <c r="CB51"/>
  <c r="CM51"/>
  <c r="Y7"/>
  <c r="AJ7"/>
  <c r="AU7"/>
  <c r="K7"/>
  <c r="BE34" l="1"/>
  <c r="BP34" s="1"/>
  <c r="CL34" s="1"/>
  <c r="BE22"/>
  <c r="BP22" s="1"/>
  <c r="CL22" s="1"/>
  <c r="AT38"/>
  <c r="BE38" s="1"/>
  <c r="BP38" s="1"/>
  <c r="AT30"/>
  <c r="BE30" s="1"/>
  <c r="BP30" s="1"/>
  <c r="AT26"/>
  <c r="AT32"/>
  <c r="AT23"/>
  <c r="BE23" s="1"/>
  <c r="BP23" s="1"/>
  <c r="AT31"/>
  <c r="AT21"/>
  <c r="AT20"/>
  <c r="AT12"/>
  <c r="AT11"/>
  <c r="AT24"/>
  <c r="AT14"/>
  <c r="AT7"/>
  <c r="BE7" s="1"/>
  <c r="BP7" s="1"/>
  <c r="CA7" s="1"/>
  <c r="CL7" s="1"/>
  <c r="CL36"/>
  <c r="CL46"/>
  <c r="CL45"/>
  <c r="AT39"/>
  <c r="AT42"/>
  <c r="BE42" s="1"/>
  <c r="BP42" s="1"/>
  <c r="AT43"/>
  <c r="AT33"/>
  <c r="AT44"/>
  <c r="AT41"/>
  <c r="BE41" s="1"/>
  <c r="BP41" s="1"/>
  <c r="AT28"/>
  <c r="AT16"/>
  <c r="AT35"/>
  <c r="BE35" s="1"/>
  <c r="BP35" s="1"/>
  <c r="AT29"/>
  <c r="AT19"/>
  <c r="AT27"/>
  <c r="AT25"/>
  <c r="AT17"/>
  <c r="AT18"/>
  <c r="AT13"/>
  <c r="AT9"/>
  <c r="BE9" s="1"/>
  <c r="BP9" s="1"/>
  <c r="CL9" s="1"/>
  <c r="N7"/>
  <c r="BQ6"/>
  <c r="BQ10"/>
  <c r="BQ7"/>
  <c r="CM8"/>
  <c r="CM10"/>
  <c r="CM7"/>
  <c r="CM6"/>
  <c r="CB8"/>
  <c r="CB10"/>
  <c r="CB7"/>
  <c r="CB6"/>
  <c r="BW6"/>
  <c r="BW7"/>
  <c r="BW8"/>
  <c r="BQ8"/>
  <c r="BL6"/>
  <c r="BL10"/>
  <c r="BL7"/>
  <c r="BL8"/>
  <c r="BF6"/>
  <c r="BF10"/>
  <c r="BF7"/>
  <c r="BF8"/>
  <c r="AU6"/>
  <c r="AP6"/>
  <c r="AJ6"/>
  <c r="AJ8"/>
  <c r="AE6"/>
  <c r="Y8"/>
  <c r="Y6"/>
  <c r="Y10"/>
  <c r="N8"/>
  <c r="N6"/>
  <c r="N10"/>
  <c r="AT8"/>
  <c r="BE8" s="1"/>
  <c r="BP8" s="1"/>
  <c r="CL8" s="1"/>
  <c r="AI6"/>
  <c r="CL10"/>
  <c r="K8"/>
  <c r="K6"/>
  <c r="K10"/>
  <c r="BE13" l="1"/>
  <c r="BP13" s="1"/>
  <c r="CL13" s="1"/>
  <c r="BE17"/>
  <c r="BP17" s="1"/>
  <c r="CL17" s="1"/>
  <c r="BE27"/>
  <c r="BP27" s="1"/>
  <c r="CL27" s="1"/>
  <c r="BE29"/>
  <c r="BP29" s="1"/>
  <c r="CL29" s="1"/>
  <c r="BE16"/>
  <c r="BP16" s="1"/>
  <c r="CL16" s="1"/>
  <c r="BE33"/>
  <c r="BP33" s="1"/>
  <c r="CL33" s="1"/>
  <c r="BE24"/>
  <c r="BP24" s="1"/>
  <c r="CL24" s="1"/>
  <c r="BE12"/>
  <c r="BP12" s="1"/>
  <c r="CL12" s="1"/>
  <c r="BE21"/>
  <c r="BP21" s="1"/>
  <c r="CL21" s="1"/>
  <c r="BE26"/>
  <c r="BP26" s="1"/>
  <c r="CL26" s="1"/>
  <c r="BE18"/>
  <c r="BP18" s="1"/>
  <c r="CL18" s="1"/>
  <c r="BE25"/>
  <c r="BP25" s="1"/>
  <c r="CL25" s="1"/>
  <c r="BE19"/>
  <c r="BP19" s="1"/>
  <c r="CL19" s="1"/>
  <c r="BE28"/>
  <c r="BP28" s="1"/>
  <c r="CL28" s="1"/>
  <c r="BE44"/>
  <c r="BP44" s="1"/>
  <c r="CL44" s="1"/>
  <c r="BE43"/>
  <c r="BP43" s="1"/>
  <c r="CL43" s="1"/>
  <c r="BE39"/>
  <c r="BP39" s="1"/>
  <c r="CL39" s="1"/>
  <c r="BE14"/>
  <c r="BP14" s="1"/>
  <c r="CL14" s="1"/>
  <c r="BE11"/>
  <c r="BP11" s="1"/>
  <c r="CL11" s="1"/>
  <c r="BE20"/>
  <c r="BP20" s="1"/>
  <c r="CL20" s="1"/>
  <c r="BE31"/>
  <c r="BP31" s="1"/>
  <c r="CL31" s="1"/>
  <c r="BE32"/>
  <c r="BP32" s="1"/>
  <c r="CL32" s="1"/>
  <c r="AT6"/>
  <c r="BE6" s="1"/>
  <c r="BP6" s="1"/>
  <c r="CA6" s="1"/>
  <c r="CL6" s="1"/>
</calcChain>
</file>

<file path=xl/sharedStrings.xml><?xml version="1.0" encoding="utf-8"?>
<sst xmlns="http://schemas.openxmlformats.org/spreadsheetml/2006/main" count="1416" uniqueCount="224">
  <si>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</si>
  <si>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</si>
  <si>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</si>
  <si>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</si>
  <si>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</si>
  <si>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</si>
  <si>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</si>
  <si>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</si>
  <si>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</si>
  <si>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</si>
  <si>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</si>
  <si>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</si>
  <si>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</si>
  <si>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</si>
  <si>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</si>
  <si>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</si>
  <si>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</si>
  <si>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</si>
  <si>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</si>
  <si>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</si>
  <si>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</si>
  <si>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</si>
  <si>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</si>
  <si>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</si>
  <si>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</si>
  <si>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</si>
  <si>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</si>
  <si>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</si>
  <si>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</si>
  <si>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</si>
  <si>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</si>
  <si>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</si>
  <si>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</si>
  <si>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</si>
  <si>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</si>
  <si>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</si>
  <si>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</si>
  <si>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</si>
  <si>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</si>
  <si>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</si>
  <si>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</si>
  <si>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</si>
  <si>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</si>
  <si>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</si>
  <si>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</si>
  <si>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</si>
  <si>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</si>
  <si>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</si>
  <si>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</si>
  <si>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</si>
  <si>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</si>
  <si>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</si>
  <si>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</si>
  <si>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</si>
  <si>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</si>
  <si>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</si>
  <si>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</si>
  <si>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</si>
  <si>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</si>
  <si>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</si>
  <si>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</si>
  <si>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</si>
  <si>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</si>
  <si>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</si>
  <si>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</si>
  <si>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</si>
  <si>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</si>
  <si>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</si>
  <si>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</si>
  <si>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</si>
  <si>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</si>
  <si>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</si>
  <si>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</si>
  <si>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</si>
  <si>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</si>
  <si>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</si>
  <si>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</si>
  <si>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</si>
  <si>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</si>
  <si>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</si>
  <si>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</si>
  <si>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</si>
  <si>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</si>
  <si>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</si>
  <si>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</si>
  <si>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</si>
  <si>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</si>
  <si>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</si>
  <si>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</si>
  <si>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</si>
  <si>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Stallkamp</t>
  </si>
  <si>
    <t>Sebastian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</si>
  <si>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</si>
  <si>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</si>
  <si>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</si>
  <si>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</si>
  <si>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</si>
  <si>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</si>
  <si>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</si>
  <si>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</si>
  <si>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</si>
  <si>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</si>
  <si>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</si>
  <si>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</si>
  <si>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</si>
  <si>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</si>
  <si>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</si>
  <si>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</si>
  <si>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</si>
  <si>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</si>
  <si>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</si>
  <si>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</si>
  <si>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</si>
  <si>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</si>
  <si>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</si>
  <si>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</si>
  <si>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</si>
  <si>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</si>
  <si>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</si>
  <si>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</si>
  <si>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</si>
  <si>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</si>
  <si>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</si>
  <si>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</si>
  <si>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</si>
  <si>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</si>
  <si>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</si>
  <si>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</si>
  <si>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</si>
  <si>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</si>
  <si>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</si>
  <si>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</si>
  <si>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</si>
  <si>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</si>
  <si>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</si>
  <si>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</si>
  <si>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</si>
  <si>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</si>
  <si>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</si>
  <si>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</si>
  <si>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</si>
  <si>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</si>
  <si>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</si>
  <si>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</si>
  <si>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</si>
  <si>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</si>
  <si>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</si>
  <si>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</si>
  <si>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</si>
  <si>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</si>
  <si>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</si>
  <si>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</si>
  <si>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</si>
  <si>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</si>
  <si>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</si>
  <si>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</si>
  <si>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</si>
  <si>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</si>
  <si>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</si>
  <si>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</si>
  <si>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</si>
  <si>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</si>
  <si>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</si>
  <si>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</si>
  <si>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</si>
  <si>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</si>
  <si>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</si>
  <si>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</si>
  <si>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</si>
  <si>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</si>
  <si>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</si>
  <si>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</si>
  <si>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</si>
  <si>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</si>
  <si>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</si>
  <si>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</si>
  <si>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</si>
  <si>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</si>
  <si>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</si>
  <si>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</si>
  <si>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</si>
  <si>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</si>
  <si>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</si>
  <si>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</si>
  <si>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</si>
  <si>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</si>
  <si>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</si>
  <si>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</si>
  <si>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</si>
  <si>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</si>
  <si>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</si>
  <si>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</si>
  <si>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Wertung mit Streicher</t>
  </si>
  <si>
    <t>Dennis</t>
  </si>
  <si>
    <t>37.</t>
  </si>
  <si>
    <t>Louven , Dennis</t>
  </si>
  <si>
    <t>Schreiber</t>
  </si>
  <si>
    <t>36.</t>
  </si>
  <si>
    <t>38.</t>
  </si>
  <si>
    <t>39.</t>
  </si>
  <si>
    <t>Rechenmacher, Jens</t>
  </si>
  <si>
    <t>Schreiber, Udo</t>
  </si>
  <si>
    <t xml:space="preserve">D   </t>
  </si>
  <si>
    <t>D</t>
  </si>
  <si>
    <t>Kategorienwertung</t>
  </si>
  <si>
    <t>Erwin</t>
  </si>
  <si>
    <t>Reinhard</t>
  </si>
  <si>
    <t>Nowak</t>
  </si>
  <si>
    <t>Marion</t>
  </si>
  <si>
    <t>40.</t>
  </si>
  <si>
    <t>41.</t>
  </si>
  <si>
    <t>42.</t>
  </si>
  <si>
    <t>Mowak, Marion</t>
  </si>
  <si>
    <t>Beneking, Erwin</t>
  </si>
  <si>
    <t>Pfeffer, Reinhard</t>
  </si>
  <si>
    <t>x</t>
  </si>
  <si>
    <t>Sperling</t>
  </si>
  <si>
    <t>BGC Diepholz</t>
  </si>
  <si>
    <t>Gerlach</t>
  </si>
  <si>
    <t>Dejoks</t>
  </si>
  <si>
    <t>Rene</t>
  </si>
  <si>
    <t>Gerlach, Markus</t>
  </si>
  <si>
    <t>Sperling, Sven</t>
  </si>
  <si>
    <t>Dejoks, Rene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</si>
</sst>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0" borderId="6" xfId="0" applyBorder="1" applyAlignment="1">
      <alignment horizontal="center" vertical="center" textRotation="90"/>
    </xf>
    <xf numFmtId="0" fontId="8" fillId="7" borderId="3" xfId="0" applyFont="1" applyFill="1" applyBorder="1" applyAlignment="1">
      <alignment horizontal="center"/>
    </xf>
    <xf numFmtId="0" fontId="0" fillId="3" borderId="0" xfId="0" applyFill="1"/>
    <xf numFmtId="164" fontId="6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textRotation="90"/>
    </xf>
    <xf numFmtId="164" fontId="9" fillId="0" borderId="3" xfId="0" applyNumberFormat="1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/>
    </xf>
    <xf numFmtId="0" fontId="9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0" borderId="6" xfId="0" applyBorder="1" applyAlignment="1">
      <alignment horizontal="center" vertical="center" textRotation="90"/>
    </xf>
    <xf numFmtId="0" fontId="9" fillId="0" borderId="7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6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textRotation="90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4</xdr:col>
      <xdr:colOff>209550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161925</xdr:rowOff>
    </xdr:from>
    <xdr:to>
      <xdr:col>1</xdr:col>
      <xdr:colOff>103094</xdr:colOff>
      <xdr:row>69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1"/>
  <sheetViews>
    <sheetView tabSelected="1" zoomScale="85" zoomScaleNormal="85" workbookViewId="0">
      <pane xSplit="5" topLeftCell="BP1" activePane="topRight" state="frozen"/>
      <selection activeCell="A4" sqref="A4"/>
      <selection pane="topRight" activeCell="CB15" sqref="CB15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9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27" t="s">
        <v>107</v>
      </c>
      <c r="C1" s="127"/>
      <c r="D1" s="127"/>
      <c r="E1" s="127"/>
      <c r="F1" s="127"/>
      <c r="G1" s="127"/>
      <c r="H1" s="127"/>
      <c r="I1" s="127"/>
    </row>
    <row r="2" spans="1:91" ht="15" customHeight="1">
      <c r="B2" s="6"/>
      <c r="C2" s="6"/>
      <c r="D2" s="11"/>
      <c r="E2" s="14"/>
      <c r="F2" s="7"/>
      <c r="G2" s="131" t="s">
        <v>109</v>
      </c>
      <c r="H2" s="132"/>
      <c r="I2" s="132"/>
      <c r="J2" s="132"/>
      <c r="K2" s="132"/>
      <c r="L2" s="132"/>
      <c r="M2" s="132"/>
      <c r="N2" s="34"/>
      <c r="P2" s="131" t="s">
        <v>128</v>
      </c>
      <c r="Q2" s="132"/>
      <c r="R2" s="132"/>
      <c r="S2" s="132"/>
      <c r="T2" s="132"/>
      <c r="U2" s="132"/>
      <c r="V2" s="132"/>
      <c r="X2" s="138" t="s">
        <v>171</v>
      </c>
      <c r="Y2" s="35"/>
      <c r="AA2" s="131" t="s">
        <v>129</v>
      </c>
      <c r="AB2" s="132"/>
      <c r="AC2" s="132"/>
      <c r="AD2" s="132"/>
      <c r="AE2" s="132"/>
      <c r="AF2" s="132"/>
      <c r="AG2" s="132"/>
      <c r="AI2" s="136" t="s">
        <v>172</v>
      </c>
      <c r="AJ2" s="38"/>
      <c r="AL2" s="131" t="s">
        <v>130</v>
      </c>
      <c r="AM2" s="132"/>
      <c r="AN2" s="132"/>
      <c r="AO2" s="132"/>
      <c r="AP2" s="132"/>
      <c r="AQ2" s="132"/>
      <c r="AR2" s="132"/>
      <c r="AT2" s="136" t="s">
        <v>75</v>
      </c>
      <c r="AU2" s="43"/>
      <c r="AW2" s="131" t="s">
        <v>131</v>
      </c>
      <c r="AX2" s="132"/>
      <c r="AY2" s="132"/>
      <c r="AZ2" s="132"/>
      <c r="BA2" s="132"/>
      <c r="BB2" s="132"/>
      <c r="BC2" s="132"/>
      <c r="BE2" s="133" t="s">
        <v>87</v>
      </c>
      <c r="BF2" s="50"/>
      <c r="BH2" s="131" t="s">
        <v>132</v>
      </c>
      <c r="BI2" s="132"/>
      <c r="BJ2" s="132"/>
      <c r="BK2" s="132"/>
      <c r="BL2" s="132"/>
      <c r="BM2" s="132"/>
      <c r="BN2" s="132"/>
      <c r="BP2" s="133" t="s">
        <v>94</v>
      </c>
      <c r="BQ2" s="50"/>
      <c r="BS2" s="131" t="s">
        <v>133</v>
      </c>
      <c r="BT2" s="132"/>
      <c r="BU2" s="132"/>
      <c r="BV2" s="132"/>
      <c r="BW2" s="132"/>
      <c r="BX2" s="132"/>
      <c r="BY2" s="132"/>
      <c r="CA2" s="133" t="s">
        <v>99</v>
      </c>
      <c r="CB2" s="50"/>
      <c r="CD2" s="131" t="s">
        <v>134</v>
      </c>
      <c r="CE2" s="132"/>
      <c r="CF2" s="132"/>
      <c r="CG2" s="132"/>
      <c r="CH2" s="132"/>
      <c r="CI2" s="132"/>
      <c r="CJ2" s="132"/>
      <c r="CL2" s="133" t="s">
        <v>101</v>
      </c>
      <c r="CM2" s="50"/>
    </row>
    <row r="3" spans="1:91" ht="18.75">
      <c r="B3" s="8" t="s">
        <v>30</v>
      </c>
      <c r="C3" s="8"/>
      <c r="D3" s="12"/>
      <c r="E3" s="15" t="s">
        <v>23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38"/>
      <c r="Y3" s="35"/>
      <c r="AA3" s="11"/>
      <c r="AB3" s="6"/>
      <c r="AC3" s="11"/>
      <c r="AE3" s="13"/>
      <c r="AF3" s="1"/>
      <c r="AG3" s="13"/>
      <c r="AH3" s="13"/>
      <c r="AI3" s="136"/>
      <c r="AJ3" s="38"/>
      <c r="AL3" s="11"/>
      <c r="AM3" s="11"/>
      <c r="AN3" s="11"/>
      <c r="AQ3" s="32"/>
      <c r="AS3" s="13"/>
      <c r="AT3" s="136"/>
      <c r="AU3" s="43"/>
      <c r="AW3" s="11"/>
      <c r="AX3" s="11"/>
      <c r="AY3" s="11"/>
      <c r="BB3" s="32"/>
      <c r="BD3" s="13"/>
      <c r="BE3" s="133"/>
      <c r="BF3" s="50"/>
      <c r="BH3" s="11"/>
      <c r="BI3" s="11"/>
      <c r="BJ3" s="11"/>
      <c r="BK3" s="13"/>
      <c r="BL3" s="13"/>
      <c r="BM3" s="32"/>
      <c r="BN3" s="13"/>
      <c r="BO3" s="13"/>
      <c r="BP3" s="133"/>
      <c r="BQ3" s="50"/>
      <c r="BS3" s="11"/>
      <c r="BT3" s="11"/>
      <c r="BU3" s="11"/>
      <c r="BV3" s="13"/>
      <c r="BW3" s="13"/>
      <c r="BX3" s="32"/>
      <c r="BY3" s="13"/>
      <c r="BZ3" s="13"/>
      <c r="CA3" s="133"/>
      <c r="CB3" s="50"/>
      <c r="CD3" s="11"/>
      <c r="CE3" s="11"/>
      <c r="CF3" s="11"/>
      <c r="CG3" s="13"/>
      <c r="CH3" s="13"/>
      <c r="CI3" s="32"/>
      <c r="CJ3" s="13"/>
      <c r="CK3" s="13"/>
      <c r="CL3" s="133"/>
      <c r="CM3" s="50"/>
    </row>
    <row r="4" spans="1:91" ht="15" customHeight="1">
      <c r="G4" s="128" t="s">
        <v>24</v>
      </c>
      <c r="I4" s="128" t="s">
        <v>25</v>
      </c>
      <c r="K4" s="128" t="s">
        <v>26</v>
      </c>
      <c r="L4" s="9"/>
      <c r="M4" s="128" t="s">
        <v>36</v>
      </c>
      <c r="N4" s="33"/>
      <c r="O4" s="30"/>
      <c r="P4" s="128" t="s">
        <v>24</v>
      </c>
      <c r="R4" s="128" t="s">
        <v>25</v>
      </c>
      <c r="T4" s="128" t="s">
        <v>26</v>
      </c>
      <c r="U4" s="9"/>
      <c r="V4" s="128" t="s">
        <v>68</v>
      </c>
      <c r="W4" s="28"/>
      <c r="X4" s="138"/>
      <c r="Y4" s="35"/>
      <c r="Z4" s="30"/>
      <c r="AA4" s="128" t="s">
        <v>24</v>
      </c>
      <c r="AC4" s="128" t="s">
        <v>25</v>
      </c>
      <c r="AE4" s="128" t="s">
        <v>26</v>
      </c>
      <c r="AF4" s="9"/>
      <c r="AG4" s="128" t="s">
        <v>69</v>
      </c>
      <c r="AH4" s="28"/>
      <c r="AI4" s="136"/>
      <c r="AJ4" s="38"/>
      <c r="AK4" s="30"/>
      <c r="AL4" s="128" t="s">
        <v>24</v>
      </c>
      <c r="AN4" s="128" t="s">
        <v>25</v>
      </c>
      <c r="AP4" s="134" t="s">
        <v>26</v>
      </c>
      <c r="AQ4" s="47"/>
      <c r="AR4" s="134" t="s">
        <v>74</v>
      </c>
      <c r="AS4" s="42"/>
      <c r="AT4" s="136"/>
      <c r="AU4" s="43"/>
      <c r="AV4" s="30"/>
      <c r="AW4" s="128" t="s">
        <v>24</v>
      </c>
      <c r="AY4" s="128" t="s">
        <v>25</v>
      </c>
      <c r="BA4" s="134" t="s">
        <v>26</v>
      </c>
      <c r="BB4" s="9"/>
      <c r="BC4" s="134" t="s">
        <v>96</v>
      </c>
      <c r="BD4" s="46"/>
      <c r="BE4" s="133"/>
      <c r="BF4" s="50"/>
      <c r="BG4" s="30"/>
      <c r="BH4" s="128" t="s">
        <v>24</v>
      </c>
      <c r="BI4" s="13"/>
      <c r="BJ4" s="128" t="s">
        <v>25</v>
      </c>
      <c r="BK4" s="13"/>
      <c r="BL4" s="134" t="s">
        <v>26</v>
      </c>
      <c r="BM4" s="9"/>
      <c r="BN4" s="134" t="s">
        <v>95</v>
      </c>
      <c r="BO4" s="55"/>
      <c r="BP4" s="133"/>
      <c r="BQ4" s="50"/>
      <c r="BR4" s="30"/>
      <c r="BS4" s="128" t="s">
        <v>24</v>
      </c>
      <c r="BT4" s="13"/>
      <c r="BU4" s="128" t="s">
        <v>25</v>
      </c>
      <c r="BV4" s="13"/>
      <c r="BW4" s="134" t="s">
        <v>26</v>
      </c>
      <c r="BX4" s="9"/>
      <c r="BY4" s="134" t="s">
        <v>98</v>
      </c>
      <c r="BZ4" s="57"/>
      <c r="CA4" s="133"/>
      <c r="CB4" s="50"/>
      <c r="CC4" s="30"/>
      <c r="CD4" s="128" t="s">
        <v>24</v>
      </c>
      <c r="CE4" s="13"/>
      <c r="CF4" s="128" t="s">
        <v>25</v>
      </c>
      <c r="CG4" s="13"/>
      <c r="CH4" s="134" t="s">
        <v>26</v>
      </c>
      <c r="CI4" s="9"/>
      <c r="CJ4" s="134" t="s">
        <v>100</v>
      </c>
      <c r="CK4" s="60"/>
      <c r="CL4" s="133"/>
      <c r="CM4" s="50"/>
    </row>
    <row r="5" spans="1:91" ht="26.25" customHeight="1">
      <c r="B5" t="s">
        <v>28</v>
      </c>
      <c r="C5" t="s">
        <v>35</v>
      </c>
      <c r="D5" s="13" t="s">
        <v>34</v>
      </c>
      <c r="E5" s="16" t="s">
        <v>29</v>
      </c>
      <c r="F5" s="2"/>
      <c r="G5" s="129"/>
      <c r="I5" s="130"/>
      <c r="K5" s="130"/>
      <c r="L5" s="9"/>
      <c r="M5" s="130"/>
      <c r="N5" s="37" t="s">
        <v>71</v>
      </c>
      <c r="O5" s="30"/>
      <c r="P5" s="129"/>
      <c r="R5" s="130"/>
      <c r="T5" s="130"/>
      <c r="U5" s="9"/>
      <c r="V5" s="130"/>
      <c r="W5" s="9"/>
      <c r="X5" s="138"/>
      <c r="Y5" s="37" t="s">
        <v>71</v>
      </c>
      <c r="Z5" s="30"/>
      <c r="AA5" s="129"/>
      <c r="AC5" s="130"/>
      <c r="AE5" s="130"/>
      <c r="AF5" s="9"/>
      <c r="AG5" s="130"/>
      <c r="AH5" s="9"/>
      <c r="AI5" s="137"/>
      <c r="AJ5" s="37" t="s">
        <v>71</v>
      </c>
      <c r="AK5" s="30"/>
      <c r="AL5" s="129"/>
      <c r="AN5" s="130"/>
      <c r="AP5" s="135"/>
      <c r="AQ5" s="47"/>
      <c r="AR5" s="135"/>
      <c r="AS5" s="9"/>
      <c r="AT5" s="136"/>
      <c r="AU5" s="37" t="s">
        <v>71</v>
      </c>
      <c r="AV5" s="30"/>
      <c r="AW5" s="129"/>
      <c r="AY5" s="130"/>
      <c r="BA5" s="135"/>
      <c r="BB5" s="9"/>
      <c r="BC5" s="135"/>
      <c r="BD5" s="9"/>
      <c r="BE5" s="133"/>
      <c r="BF5" s="37" t="s">
        <v>71</v>
      </c>
      <c r="BG5" s="30"/>
      <c r="BH5" s="129"/>
      <c r="BI5" s="13"/>
      <c r="BJ5" s="130"/>
      <c r="BK5" s="13"/>
      <c r="BL5" s="135"/>
      <c r="BM5" s="9"/>
      <c r="BN5" s="135"/>
      <c r="BO5" s="9"/>
      <c r="BP5" s="133"/>
      <c r="BQ5" s="37" t="s">
        <v>71</v>
      </c>
      <c r="BR5" s="30"/>
      <c r="BS5" s="129"/>
      <c r="BT5" s="13"/>
      <c r="BU5" s="130"/>
      <c r="BV5" s="13"/>
      <c r="BW5" s="135"/>
      <c r="BX5" s="9"/>
      <c r="BY5" s="135"/>
      <c r="BZ5" s="9"/>
      <c r="CA5" s="133"/>
      <c r="CB5" s="37" t="s">
        <v>71</v>
      </c>
      <c r="CC5" s="30"/>
      <c r="CD5" s="129"/>
      <c r="CE5" s="13"/>
      <c r="CF5" s="130"/>
      <c r="CG5" s="13"/>
      <c r="CH5" s="135"/>
      <c r="CI5" s="9"/>
      <c r="CJ5" s="135"/>
      <c r="CK5" s="9"/>
      <c r="CL5" s="133"/>
      <c r="CM5" s="37" t="s">
        <v>71</v>
      </c>
    </row>
    <row r="6" spans="1:91" s="4" customFormat="1" ht="12" customHeight="1">
      <c r="A6" s="29" t="s">
        <v>0</v>
      </c>
      <c r="B6" s="19" t="s">
        <v>51</v>
      </c>
      <c r="C6" s="19" t="s">
        <v>50</v>
      </c>
      <c r="D6" s="23">
        <v>37832</v>
      </c>
      <c r="E6" s="25" t="s">
        <v>33</v>
      </c>
      <c r="F6" s="5"/>
      <c r="G6" s="22">
        <v>27</v>
      </c>
      <c r="I6" s="22">
        <v>28</v>
      </c>
      <c r="K6" s="22">
        <f t="shared" ref="K6" si="0">SUM(G6+I6)</f>
        <v>55</v>
      </c>
      <c r="L6" s="10"/>
      <c r="M6" s="72">
        <v>25</v>
      </c>
      <c r="N6" s="18">
        <f t="shared" ref="N6" si="1">AVERAGE(G6,I6)</f>
        <v>27.5</v>
      </c>
      <c r="O6" s="31"/>
      <c r="P6" s="82">
        <v>32</v>
      </c>
      <c r="R6" s="22">
        <v>26</v>
      </c>
      <c r="T6" s="22">
        <f t="shared" ref="T6" si="2">SUM(P6:R6)</f>
        <v>58</v>
      </c>
      <c r="U6" s="27"/>
      <c r="V6" s="78">
        <v>24</v>
      </c>
      <c r="W6" s="32"/>
      <c r="X6" s="18">
        <f t="shared" ref="X6" si="3">SUM(M6,V6)</f>
        <v>49</v>
      </c>
      <c r="Y6" s="18">
        <f>AVERAGE(R6,P6,I6,G6)</f>
        <v>28.25</v>
      </c>
      <c r="Z6" s="31"/>
      <c r="AA6" s="22">
        <v>28</v>
      </c>
      <c r="AB6" s="39"/>
      <c r="AC6" s="17">
        <v>33</v>
      </c>
      <c r="AE6" s="17">
        <f>SUM(AA6:AC6)</f>
        <v>61</v>
      </c>
      <c r="AF6" s="27"/>
      <c r="AG6" s="73">
        <v>24</v>
      </c>
      <c r="AH6" s="32"/>
      <c r="AI6" s="40">
        <f t="shared" ref="AI6:AI12" si="4">SUM(X6,AG6)</f>
        <v>73</v>
      </c>
      <c r="AJ6" s="32">
        <f t="shared" ref="AJ6" si="5">AVERAGE(AC6,AA6,R6,P6,I6,G6)</f>
        <v>29</v>
      </c>
      <c r="AK6" s="31"/>
      <c r="AL6" s="22">
        <v>28</v>
      </c>
      <c r="AM6" s="13"/>
      <c r="AN6" s="22">
        <v>26</v>
      </c>
      <c r="AO6" s="13"/>
      <c r="AP6" s="22">
        <f t="shared" ref="AP6:AP12" si="6">SUM(AL6:AN6)</f>
        <v>54</v>
      </c>
      <c r="AQ6" s="13"/>
      <c r="AR6" s="73">
        <v>25</v>
      </c>
      <c r="AT6" s="40">
        <f t="shared" ref="AT6:AT12" si="7">SUM(AR6,AI6)</f>
        <v>98</v>
      </c>
      <c r="AU6" s="41">
        <f t="shared" ref="AU6:AU12" si="8">AVERAGE(G6,I6,P6,R6,AA6,AC6,AL6,AN6)</f>
        <v>28.5</v>
      </c>
      <c r="AV6" s="31"/>
      <c r="AW6" s="17">
        <v>33</v>
      </c>
      <c r="AX6" s="53"/>
      <c r="AY6" s="17">
        <v>30</v>
      </c>
      <c r="AZ6" s="53"/>
      <c r="BA6" s="17">
        <f>SUM(AW6,AY6)</f>
        <v>63</v>
      </c>
      <c r="BB6" s="13"/>
      <c r="BC6" s="73">
        <v>20</v>
      </c>
      <c r="BE6" s="40">
        <f>SUM(AT6,BC6)</f>
        <v>118</v>
      </c>
      <c r="BF6" s="51">
        <f t="shared" ref="BF6" si="9">AVERAGE(AY6,AW6,AN6,AL6,AC6,AA6,R6,P6,I6,G6)</f>
        <v>29.1</v>
      </c>
      <c r="BG6" s="31"/>
      <c r="BH6" s="17">
        <v>32</v>
      </c>
      <c r="BI6" s="53"/>
      <c r="BJ6" s="22" t="s">
        <v>215</v>
      </c>
      <c r="BK6" s="53"/>
      <c r="BL6" s="17">
        <f>SUM(BH6:BJ6)</f>
        <v>32</v>
      </c>
      <c r="BM6" s="13"/>
      <c r="BN6" s="73">
        <v>24</v>
      </c>
      <c r="BP6" s="40">
        <f>SUM(BE6,BN6)</f>
        <v>142</v>
      </c>
      <c r="BQ6" s="51">
        <f t="shared" ref="BQ6" si="10">AVERAGE(BH6:BJ6,AW6:AY6,AL6:AN6,AA6:AC6,P6:R6,G6:I6)</f>
        <v>29.363636363636363</v>
      </c>
      <c r="BR6" s="31"/>
      <c r="BS6" s="22">
        <v>29</v>
      </c>
      <c r="BT6" s="53"/>
      <c r="BU6" s="17">
        <v>30</v>
      </c>
      <c r="BV6" s="53"/>
      <c r="BW6" s="22">
        <f t="shared" ref="BW6" si="11">SUM(BS6:BU6)</f>
        <v>59</v>
      </c>
      <c r="BX6" s="13"/>
      <c r="BY6" s="73">
        <v>22</v>
      </c>
      <c r="CA6" s="40">
        <f t="shared" ref="CA6:CA50" si="12">SUM(BP6,BY6)</f>
        <v>164</v>
      </c>
      <c r="CB6" s="51">
        <f t="shared" ref="CB6" si="13">AVERAGE(BU6,BS6,BJ6,BH6,AY6,AW6,AN6,AL6,AC6,AA6,R6,P6,I6,G6)</f>
        <v>29.384615384615383</v>
      </c>
      <c r="CC6" s="31"/>
      <c r="CD6" s="17" t="s">
        <v>23</v>
      </c>
      <c r="CE6" s="70"/>
      <c r="CF6" s="22" t="s">
        <v>23</v>
      </c>
      <c r="CG6" s="70"/>
      <c r="CH6" s="22" t="s">
        <v>23</v>
      </c>
      <c r="CI6" s="13"/>
      <c r="CJ6" s="73" t="s">
        <v>23</v>
      </c>
      <c r="CL6" s="40">
        <f t="shared" ref="CL6" si="14">SUM(CA6,CJ6)</f>
        <v>164</v>
      </c>
      <c r="CM6" s="51">
        <f t="shared" ref="CM6" si="15">AVERAGE(CF6,CD6,BU6,BS6,BJ6,BH6,AY6,AW6,AN6,AL6,AC6,AA6,R6,P6,I6,G6)</f>
        <v>29.384615384615383</v>
      </c>
    </row>
    <row r="7" spans="1:91" ht="12" customHeight="1">
      <c r="A7" s="29" t="s">
        <v>1</v>
      </c>
      <c r="B7" s="19" t="s">
        <v>85</v>
      </c>
      <c r="C7" s="19" t="s">
        <v>86</v>
      </c>
      <c r="D7" s="48">
        <v>48946</v>
      </c>
      <c r="E7" s="24" t="s">
        <v>33</v>
      </c>
      <c r="F7" s="5"/>
      <c r="G7" s="17">
        <v>31</v>
      </c>
      <c r="H7" s="4"/>
      <c r="I7" s="17">
        <v>31</v>
      </c>
      <c r="J7" s="4"/>
      <c r="K7" s="17">
        <f>SUM(G7+I7)</f>
        <v>62</v>
      </c>
      <c r="L7" s="45"/>
      <c r="M7" s="72">
        <v>20</v>
      </c>
      <c r="N7" s="73">
        <f t="shared" ref="N7:N12" si="16">AVERAGE(G7,I7)</f>
        <v>31</v>
      </c>
      <c r="O7" s="30"/>
      <c r="P7" s="82">
        <v>31</v>
      </c>
      <c r="Q7" s="4"/>
      <c r="R7" s="22">
        <v>31</v>
      </c>
      <c r="S7" s="4"/>
      <c r="T7" s="17">
        <f t="shared" ref="T7:T12" si="17">SUM(P7:R7)</f>
        <v>62</v>
      </c>
      <c r="U7" s="45"/>
      <c r="V7" s="73">
        <v>22</v>
      </c>
      <c r="W7" s="32"/>
      <c r="X7" s="78">
        <f t="shared" ref="X7:X12" si="18">SUM(M7,V7)</f>
        <v>42</v>
      </c>
      <c r="Y7" s="32">
        <f>AVERAGE(R7,P7,I7,G7)</f>
        <v>31</v>
      </c>
      <c r="Z7" s="30"/>
      <c r="AA7" s="17">
        <v>30</v>
      </c>
      <c r="AB7" s="39"/>
      <c r="AC7" s="17">
        <v>33</v>
      </c>
      <c r="AD7" s="4"/>
      <c r="AE7" s="17">
        <f t="shared" ref="AE7" si="19">SUM(AA7:AC7)</f>
        <v>63</v>
      </c>
      <c r="AF7" s="45"/>
      <c r="AG7" s="73">
        <v>23</v>
      </c>
      <c r="AH7" s="32"/>
      <c r="AI7" s="40">
        <f t="shared" si="4"/>
        <v>65</v>
      </c>
      <c r="AJ7" s="32">
        <f t="shared" ref="AJ7:AJ12" si="20">AVERAGE(AC7,AA7,R7,P7,I7,G7)</f>
        <v>31.166666666666668</v>
      </c>
      <c r="AK7" s="30"/>
      <c r="AL7" s="17">
        <v>30</v>
      </c>
      <c r="AN7" s="22">
        <v>28</v>
      </c>
      <c r="AP7" s="22">
        <f t="shared" si="6"/>
        <v>58</v>
      </c>
      <c r="AR7" s="73">
        <v>24</v>
      </c>
      <c r="AT7" s="40">
        <f t="shared" si="7"/>
        <v>89</v>
      </c>
      <c r="AU7" s="44">
        <f>AVERAGE(G7,I7,P7,R7,AA7,AC7,AL7,AN7)</f>
        <v>30.625</v>
      </c>
      <c r="AV7" s="30"/>
      <c r="AW7" s="17">
        <v>35</v>
      </c>
      <c r="AX7" s="53"/>
      <c r="AY7" s="17">
        <v>31</v>
      </c>
      <c r="AZ7" s="53"/>
      <c r="BA7" s="17">
        <f t="shared" ref="BA7:BA47" si="21">SUM(AW7,AY7)</f>
        <v>66</v>
      </c>
      <c r="BC7" s="73">
        <v>18</v>
      </c>
      <c r="BE7" s="40">
        <f t="shared" ref="BE7:BE12" si="22">SUM(AT7,BC7)</f>
        <v>107</v>
      </c>
      <c r="BF7" s="51">
        <f t="shared" ref="BF7:BF12" si="23">AVERAGE(AY7,AW7,AN7,AL7,AC7,AA7,R7,P7,I7,G7)</f>
        <v>31.1</v>
      </c>
      <c r="BG7" s="30"/>
      <c r="BH7" s="17">
        <v>39</v>
      </c>
      <c r="BI7" s="53"/>
      <c r="BJ7" s="22" t="s">
        <v>215</v>
      </c>
      <c r="BK7" s="53"/>
      <c r="BL7" s="17">
        <f>SUM(BH7:BJ7)</f>
        <v>39</v>
      </c>
      <c r="BM7" s="13"/>
      <c r="BN7" s="73">
        <v>12</v>
      </c>
      <c r="BP7" s="40">
        <f t="shared" ref="BP7" si="24">SUM(BE7,BN7)</f>
        <v>119</v>
      </c>
      <c r="BQ7" s="51">
        <f t="shared" ref="BQ7:BQ12" si="25">AVERAGE(BH7:BJ7,AW7:AY7,AL7:AN7,AA7:AC7,P7:R7,G7:I7)</f>
        <v>31.818181818181817</v>
      </c>
      <c r="BR7" s="30"/>
      <c r="BS7" s="17" t="s">
        <v>23</v>
      </c>
      <c r="BT7" s="53"/>
      <c r="BU7" s="17" t="s">
        <v>23</v>
      </c>
      <c r="BV7" s="53"/>
      <c r="BW7" s="22">
        <f t="shared" ref="BW7:BW50" si="26">SUM(BS7:BU7)</f>
        <v>0</v>
      </c>
      <c r="BX7" s="13"/>
      <c r="BY7" s="73" t="s">
        <v>23</v>
      </c>
      <c r="BZ7" s="4"/>
      <c r="CA7" s="40">
        <f t="shared" ref="CA7:CA51" si="27">SUM(BP7,BY7)</f>
        <v>119</v>
      </c>
      <c r="CB7" s="51">
        <f t="shared" ref="CB7:CB12" si="28">AVERAGE(BU7,BS7,BJ7,BH7,AY7,AW7,AN7,AL7,AC7,AA7,R7,P7,I7,G7)</f>
        <v>31.818181818181817</v>
      </c>
      <c r="CC7" s="30"/>
      <c r="CD7" s="17" t="s">
        <v>23</v>
      </c>
      <c r="CE7" s="70"/>
      <c r="CF7" s="22" t="s">
        <v>23</v>
      </c>
      <c r="CG7" s="70"/>
      <c r="CH7" s="22" t="s">
        <v>23</v>
      </c>
      <c r="CI7" s="13"/>
      <c r="CJ7" s="73" t="s">
        <v>23</v>
      </c>
      <c r="CK7" s="4"/>
      <c r="CL7" s="40">
        <f t="shared" ref="CL7:CL12" si="29">SUM(CA7,CJ7)</f>
        <v>119</v>
      </c>
      <c r="CM7" s="51">
        <f t="shared" ref="CM7:CM12" si="30">AVERAGE(CF7,CD7,BU7,BS7,BJ7,BH7,AY7,AW7,AN7,AL7,AC7,AA7,R7,P7,I7,G7)</f>
        <v>31.818181818181817</v>
      </c>
    </row>
    <row r="8" spans="1:91" s="4" customFormat="1" ht="12" customHeight="1">
      <c r="A8" s="29" t="s">
        <v>2</v>
      </c>
      <c r="B8" s="19" t="s">
        <v>37</v>
      </c>
      <c r="C8" s="19" t="s">
        <v>38</v>
      </c>
      <c r="D8" s="23">
        <v>37751</v>
      </c>
      <c r="E8" s="24" t="s">
        <v>33</v>
      </c>
      <c r="F8" s="5"/>
      <c r="G8" s="17">
        <v>30</v>
      </c>
      <c r="I8" s="22">
        <v>29</v>
      </c>
      <c r="K8" s="22">
        <f>SUM(G8+I8)</f>
        <v>59</v>
      </c>
      <c r="L8" s="10"/>
      <c r="M8" s="72">
        <v>23</v>
      </c>
      <c r="N8" s="18">
        <f>AVERAGE(G8,I8)</f>
        <v>29.5</v>
      </c>
      <c r="O8" s="31"/>
      <c r="P8" s="82">
        <v>26</v>
      </c>
      <c r="R8" s="22">
        <v>28</v>
      </c>
      <c r="T8" s="22">
        <f>SUM(P8:R8)</f>
        <v>54</v>
      </c>
      <c r="U8" s="27"/>
      <c r="V8" s="73">
        <v>25</v>
      </c>
      <c r="W8" s="32"/>
      <c r="X8" s="78">
        <f>SUM(M8,V8)</f>
        <v>48</v>
      </c>
      <c r="Y8" s="18">
        <f>AVERAGE(R8,P8,I8,G8)</f>
        <v>28.25</v>
      </c>
      <c r="Z8" s="31"/>
      <c r="AA8" s="17">
        <v>31</v>
      </c>
      <c r="AB8" s="39" t="s">
        <v>23</v>
      </c>
      <c r="AC8" s="17">
        <v>33</v>
      </c>
      <c r="AE8" s="17">
        <f>SUM(AA8:AC8)</f>
        <v>64</v>
      </c>
      <c r="AF8" s="27"/>
      <c r="AG8" s="73">
        <v>20</v>
      </c>
      <c r="AH8" s="32"/>
      <c r="AI8" s="40">
        <f>SUM(X8,AG8)</f>
        <v>68</v>
      </c>
      <c r="AJ8" s="32">
        <f>AVERAGE(AC8,AA8,R8,P8,I8,G8)</f>
        <v>29.5</v>
      </c>
      <c r="AK8" s="31"/>
      <c r="AL8" s="17" t="s">
        <v>23</v>
      </c>
      <c r="AM8" s="13"/>
      <c r="AN8" s="17" t="s">
        <v>23</v>
      </c>
      <c r="AO8" s="13"/>
      <c r="AP8" s="17">
        <f>SUM(AL8:AN8)</f>
        <v>0</v>
      </c>
      <c r="AQ8" s="13"/>
      <c r="AR8" s="73" t="s">
        <v>23</v>
      </c>
      <c r="AT8" s="40">
        <f>SUM(AR8,AI8)</f>
        <v>68</v>
      </c>
      <c r="AU8" s="44">
        <f>AVERAGE(G8,I8,P8,R8,AA8,AC8,AL8,AN8)</f>
        <v>29.5</v>
      </c>
      <c r="AV8" s="31"/>
      <c r="AW8" s="17">
        <v>32</v>
      </c>
      <c r="AX8" s="53"/>
      <c r="AY8" s="22">
        <v>28</v>
      </c>
      <c r="AZ8" s="53"/>
      <c r="BA8" s="17">
        <f>SUM(AW8,AY8)</f>
        <v>60</v>
      </c>
      <c r="BB8" s="13"/>
      <c r="BC8" s="73">
        <v>22</v>
      </c>
      <c r="BE8" s="40">
        <f>SUM(AT8,BC8)</f>
        <v>90</v>
      </c>
      <c r="BF8" s="51">
        <f>AVERAGE(AY8,AW8,AN8,AL8,AC8,AA8,R8,P8,I8,G8)</f>
        <v>29.625</v>
      </c>
      <c r="BG8" s="31"/>
      <c r="BH8" s="17">
        <v>32</v>
      </c>
      <c r="BI8" s="53"/>
      <c r="BJ8" s="22" t="s">
        <v>215</v>
      </c>
      <c r="BK8" s="53"/>
      <c r="BL8" s="22">
        <f>SUM(BH8:BJ8)</f>
        <v>32</v>
      </c>
      <c r="BM8" s="13"/>
      <c r="BN8" s="73">
        <v>24</v>
      </c>
      <c r="BP8" s="40">
        <f>SUM(BE8,BN8)</f>
        <v>114</v>
      </c>
      <c r="BQ8" s="51">
        <f>AVERAGE(BH8:BJ8,AW8:AY8,AL8:AN8,AA8:AC8,P8:R8,G8:I8)</f>
        <v>29.888888888888889</v>
      </c>
      <c r="BR8" s="31"/>
      <c r="BS8" s="17">
        <v>31</v>
      </c>
      <c r="BT8" s="53"/>
      <c r="BU8" s="76">
        <v>36</v>
      </c>
      <c r="BV8" s="53"/>
      <c r="BW8" s="17">
        <f>SUM(BS8:BU8)</f>
        <v>67</v>
      </c>
      <c r="BX8" s="13"/>
      <c r="BY8" s="73">
        <v>15</v>
      </c>
      <c r="CA8" s="40">
        <f t="shared" si="12"/>
        <v>129</v>
      </c>
      <c r="CB8" s="51">
        <f>AVERAGE(BU8,BS8,BJ8,BH8,AY8,AW8,AN8,AL8,AC8,AA8,R8,P8,I8,G8)</f>
        <v>30.545454545454547</v>
      </c>
      <c r="CC8" s="31"/>
      <c r="CD8" s="17" t="s">
        <v>23</v>
      </c>
      <c r="CE8" s="70"/>
      <c r="CF8" s="22" t="s">
        <v>23</v>
      </c>
      <c r="CG8" s="70"/>
      <c r="CH8" s="22" t="s">
        <v>23</v>
      </c>
      <c r="CI8" s="13"/>
      <c r="CJ8" s="73" t="s">
        <v>23</v>
      </c>
      <c r="CL8" s="40">
        <f>SUM(CA8,CJ8)</f>
        <v>129</v>
      </c>
      <c r="CM8" s="51">
        <f>AVERAGE(CF8,CD8,BU8,BS8,BJ8,BH8,AY8,AW8,AN8,AL8,AC8,AA8,R8,P8,I8,G8)</f>
        <v>30.545454545454547</v>
      </c>
    </row>
    <row r="9" spans="1:91" s="4" customFormat="1" ht="12" customHeight="1">
      <c r="A9" s="29" t="s">
        <v>23</v>
      </c>
      <c r="B9" s="19" t="s">
        <v>90</v>
      </c>
      <c r="C9" s="19" t="s">
        <v>91</v>
      </c>
      <c r="D9" s="23" t="s">
        <v>23</v>
      </c>
      <c r="E9" s="25" t="s">
        <v>62</v>
      </c>
      <c r="F9" s="5"/>
      <c r="G9" s="36">
        <v>36</v>
      </c>
      <c r="I9" s="17">
        <v>31</v>
      </c>
      <c r="K9" s="17">
        <f>SUM(G9+I9)</f>
        <v>67</v>
      </c>
      <c r="L9" s="10"/>
      <c r="M9" s="72">
        <v>13</v>
      </c>
      <c r="N9" s="73">
        <f>AVERAGE(G9,I9)</f>
        <v>33.5</v>
      </c>
      <c r="O9" s="31"/>
      <c r="P9" s="82">
        <v>35</v>
      </c>
      <c r="R9" s="22">
        <v>32</v>
      </c>
      <c r="T9" s="17">
        <f>SUM(P9:R9)</f>
        <v>67</v>
      </c>
      <c r="U9" s="27"/>
      <c r="V9" s="73">
        <v>15</v>
      </c>
      <c r="W9" s="32"/>
      <c r="X9" s="78">
        <f>SUM(M9,V9)</f>
        <v>28</v>
      </c>
      <c r="Y9" s="58">
        <f>AVERAGE(P9:R9,G9:I9)</f>
        <v>33.5</v>
      </c>
      <c r="Z9" s="63"/>
      <c r="AA9" s="17">
        <v>31</v>
      </c>
      <c r="AB9" s="39"/>
      <c r="AC9" s="17">
        <v>32</v>
      </c>
      <c r="AE9" s="17">
        <f>SUM(AA9:AC9)</f>
        <v>63</v>
      </c>
      <c r="AF9" s="27"/>
      <c r="AG9" s="73">
        <v>23</v>
      </c>
      <c r="AH9" s="32"/>
      <c r="AI9" s="40">
        <f>SUM(X9,AG9)</f>
        <v>51</v>
      </c>
      <c r="AJ9" s="32">
        <f>AVERAGE(AC9,AA9,R9,P9,I9,G9)</f>
        <v>32.833333333333336</v>
      </c>
      <c r="AK9" s="31"/>
      <c r="AL9" s="22">
        <v>28</v>
      </c>
      <c r="AM9" s="13"/>
      <c r="AN9" s="17">
        <v>32</v>
      </c>
      <c r="AO9" s="13"/>
      <c r="AP9" s="17">
        <f>SUM(AL9:AN9)</f>
        <v>60</v>
      </c>
      <c r="AQ9" s="13"/>
      <c r="AR9" s="73">
        <v>23</v>
      </c>
      <c r="AT9" s="40">
        <f>SUM(AR9,AI9)</f>
        <v>74</v>
      </c>
      <c r="AU9" s="80">
        <f>AVERAGE(G9,I9,P9,R9,AA9,AC9,AL9,AN9)</f>
        <v>32.125</v>
      </c>
      <c r="AV9" s="31"/>
      <c r="AW9" s="17">
        <v>34</v>
      </c>
      <c r="AX9" s="53"/>
      <c r="AY9" s="17">
        <v>30</v>
      </c>
      <c r="AZ9" s="53"/>
      <c r="BA9" s="17">
        <f>SUM(AW9,AY9)</f>
        <v>64</v>
      </c>
      <c r="BB9" s="13"/>
      <c r="BC9" s="73">
        <v>19</v>
      </c>
      <c r="BE9" s="40">
        <f>SUM(AT9,BC9)</f>
        <v>93</v>
      </c>
      <c r="BF9" s="51">
        <f>AVERAGE(AY9,AW9,AN9,AL9,AC9,AA9,R9,P9,I9,G9)</f>
        <v>32.1</v>
      </c>
      <c r="BG9" s="31"/>
      <c r="BH9" s="17">
        <v>33</v>
      </c>
      <c r="BI9" s="53"/>
      <c r="BJ9" s="22" t="s">
        <v>215</v>
      </c>
      <c r="BK9" s="53"/>
      <c r="BL9" s="17">
        <f>SUM(BH9:BJ9)</f>
        <v>33</v>
      </c>
      <c r="BM9" s="13"/>
      <c r="BN9" s="73">
        <v>21</v>
      </c>
      <c r="BP9" s="40">
        <f>SUM(BE9,BN9)</f>
        <v>114</v>
      </c>
      <c r="BQ9" s="51">
        <f>AVERAGE(BH9:BJ9,AW9:AY9,AL9:AN9,AA9:AC9,P9:R9,G9:I9)</f>
        <v>32.18181818181818</v>
      </c>
      <c r="BR9" s="31"/>
      <c r="BS9" s="17" t="s">
        <v>23</v>
      </c>
      <c r="BT9" s="53"/>
      <c r="BU9" s="17" t="s">
        <v>23</v>
      </c>
      <c r="BV9" s="53"/>
      <c r="BW9" s="22">
        <f t="shared" ref="BW9:BW51" si="31">SUM(BS9:BU9)</f>
        <v>0</v>
      </c>
      <c r="BX9" s="13"/>
      <c r="BY9" s="73" t="s">
        <v>23</v>
      </c>
      <c r="CA9" s="40">
        <f t="shared" si="27"/>
        <v>114</v>
      </c>
      <c r="CB9" s="51">
        <f>AVERAGE(BU9,BS9,BJ9,BH9,AY9,AW9,AN9,AL9,AC9,AA9,R9,P9,I9,G9)</f>
        <v>32.18181818181818</v>
      </c>
      <c r="CC9" s="31"/>
      <c r="CD9" s="17" t="s">
        <v>23</v>
      </c>
      <c r="CE9" s="70"/>
      <c r="CF9" s="22" t="s">
        <v>23</v>
      </c>
      <c r="CG9" s="70"/>
      <c r="CH9" s="22" t="s">
        <v>23</v>
      </c>
      <c r="CI9" s="13"/>
      <c r="CJ9" s="73" t="s">
        <v>23</v>
      </c>
      <c r="CL9" s="40">
        <f>SUM(CA9,CJ9)</f>
        <v>114</v>
      </c>
      <c r="CM9" s="51">
        <f>AVERAGE(CF9,CD9,BU9,BS9,BJ9,BH9,AY9,AW9,AN9,AL9,AC9,AA9,R9,P9,I9,G9)</f>
        <v>32.18181818181818</v>
      </c>
    </row>
    <row r="10" spans="1:91" s="4" customFormat="1" ht="12.75" customHeight="1">
      <c r="A10" s="29" t="s">
        <v>4</v>
      </c>
      <c r="B10" s="19" t="s">
        <v>54</v>
      </c>
      <c r="C10" s="19" t="s">
        <v>55</v>
      </c>
      <c r="D10" s="23">
        <v>48942</v>
      </c>
      <c r="E10" s="25" t="s">
        <v>33</v>
      </c>
      <c r="F10" s="5"/>
      <c r="G10" s="17">
        <v>32</v>
      </c>
      <c r="I10" s="17">
        <v>33</v>
      </c>
      <c r="K10" s="17">
        <f t="shared" ref="K10" si="32">SUM(G10+I10)</f>
        <v>65</v>
      </c>
      <c r="L10" s="10"/>
      <c r="M10" s="72">
        <v>17</v>
      </c>
      <c r="N10" s="18">
        <f t="shared" si="16"/>
        <v>32.5</v>
      </c>
      <c r="O10" s="31"/>
      <c r="P10" s="82">
        <v>32</v>
      </c>
      <c r="R10" s="22">
        <v>28</v>
      </c>
      <c r="T10" s="17">
        <f t="shared" si="17"/>
        <v>60</v>
      </c>
      <c r="U10" s="27"/>
      <c r="V10" s="73">
        <v>23</v>
      </c>
      <c r="W10" s="32"/>
      <c r="X10" s="78">
        <f t="shared" si="18"/>
        <v>40</v>
      </c>
      <c r="Y10" s="18">
        <f>AVERAGE(R10,P10,I10,G10)</f>
        <v>31.25</v>
      </c>
      <c r="Z10" s="31"/>
      <c r="AA10" s="17" t="s">
        <v>23</v>
      </c>
      <c r="AB10" s="39"/>
      <c r="AC10" s="17" t="s">
        <v>23</v>
      </c>
      <c r="AE10" s="17">
        <f t="shared" ref="AE10:AE12" si="33">SUM(AA10:AC10)</f>
        <v>0</v>
      </c>
      <c r="AF10" s="27"/>
      <c r="AG10" s="73" t="s">
        <v>23</v>
      </c>
      <c r="AH10" s="32"/>
      <c r="AI10" s="40">
        <f t="shared" si="4"/>
        <v>40</v>
      </c>
      <c r="AJ10" s="32">
        <f t="shared" si="20"/>
        <v>31.25</v>
      </c>
      <c r="AK10" s="31"/>
      <c r="AL10" s="17">
        <v>31</v>
      </c>
      <c r="AM10" s="13"/>
      <c r="AN10" s="17">
        <v>31</v>
      </c>
      <c r="AO10" s="13"/>
      <c r="AP10" s="17">
        <f t="shared" si="6"/>
        <v>62</v>
      </c>
      <c r="AQ10" s="13"/>
      <c r="AR10" s="73">
        <v>21</v>
      </c>
      <c r="AT10" s="40">
        <f t="shared" si="7"/>
        <v>61</v>
      </c>
      <c r="AU10" s="80">
        <f t="shared" si="8"/>
        <v>31.166666666666668</v>
      </c>
      <c r="AV10" s="31"/>
      <c r="AW10" s="17">
        <v>31</v>
      </c>
      <c r="AX10" s="53"/>
      <c r="AY10" s="22">
        <v>27</v>
      </c>
      <c r="AZ10" s="53"/>
      <c r="BA10" s="22">
        <f t="shared" si="21"/>
        <v>58</v>
      </c>
      <c r="BB10" s="13"/>
      <c r="BC10" s="73">
        <v>25</v>
      </c>
      <c r="BE10" s="40">
        <f t="shared" si="22"/>
        <v>86</v>
      </c>
      <c r="BF10" s="51">
        <f t="shared" si="23"/>
        <v>30.625</v>
      </c>
      <c r="BG10" s="31"/>
      <c r="BH10" s="17">
        <v>32</v>
      </c>
      <c r="BI10" s="53"/>
      <c r="BJ10" s="22" t="s">
        <v>215</v>
      </c>
      <c r="BK10" s="53"/>
      <c r="BL10" s="17">
        <f t="shared" ref="BL10" si="34">SUM(BH10:BJ10)</f>
        <v>32</v>
      </c>
      <c r="BM10" s="13"/>
      <c r="BN10" s="73">
        <v>24</v>
      </c>
      <c r="BP10" s="40">
        <f t="shared" ref="BP10:BP12" si="35">SUM(BE10,BN10)</f>
        <v>110</v>
      </c>
      <c r="BQ10" s="51">
        <f t="shared" si="25"/>
        <v>30.777777777777779</v>
      </c>
      <c r="BR10" s="31"/>
      <c r="BS10" s="17">
        <v>31</v>
      </c>
      <c r="BT10" s="53"/>
      <c r="BU10" s="17">
        <v>30</v>
      </c>
      <c r="BV10" s="53"/>
      <c r="BW10" s="17">
        <f t="shared" si="26"/>
        <v>61</v>
      </c>
      <c r="BX10" s="13"/>
      <c r="BY10" s="73">
        <v>21</v>
      </c>
      <c r="CA10" s="40">
        <f t="shared" si="12"/>
        <v>131</v>
      </c>
      <c r="CB10" s="51">
        <f t="shared" si="28"/>
        <v>30.727272727272727</v>
      </c>
      <c r="CC10" s="31"/>
      <c r="CD10" s="17" t="s">
        <v>23</v>
      </c>
      <c r="CE10" s="70"/>
      <c r="CF10" s="22" t="s">
        <v>23</v>
      </c>
      <c r="CG10" s="70"/>
      <c r="CH10" s="22" t="s">
        <v>23</v>
      </c>
      <c r="CI10" s="13"/>
      <c r="CJ10" s="73" t="s">
        <v>23</v>
      </c>
      <c r="CL10" s="40">
        <f t="shared" si="29"/>
        <v>131</v>
      </c>
      <c r="CM10" s="51">
        <f t="shared" si="30"/>
        <v>30.727272727272727</v>
      </c>
    </row>
    <row r="11" spans="1:91" s="4" customFormat="1" ht="12" customHeight="1">
      <c r="A11" s="29" t="s">
        <v>5</v>
      </c>
      <c r="B11" s="19" t="s">
        <v>65</v>
      </c>
      <c r="C11" s="19" t="s">
        <v>66</v>
      </c>
      <c r="D11" s="23">
        <v>41340</v>
      </c>
      <c r="E11" s="25" t="s">
        <v>67</v>
      </c>
      <c r="F11" s="5"/>
      <c r="G11" s="17">
        <v>33</v>
      </c>
      <c r="I11" s="17">
        <v>35</v>
      </c>
      <c r="K11" s="17">
        <f t="shared" ref="K11" si="36">SUM(G11+I11)</f>
        <v>68</v>
      </c>
      <c r="L11" s="10"/>
      <c r="M11" s="72">
        <v>10</v>
      </c>
      <c r="N11" s="18">
        <f t="shared" ref="N11" si="37">AVERAGE(G11,I11)</f>
        <v>34</v>
      </c>
      <c r="O11" s="31"/>
      <c r="P11" s="82">
        <v>35</v>
      </c>
      <c r="R11" s="22">
        <v>32</v>
      </c>
      <c r="T11" s="17">
        <f>SUM(P11:R11)</f>
        <v>67</v>
      </c>
      <c r="U11" s="27"/>
      <c r="V11" s="73">
        <v>15</v>
      </c>
      <c r="W11" s="32"/>
      <c r="X11" s="78">
        <f>SUM(M11,V11)</f>
        <v>25</v>
      </c>
      <c r="Y11" s="18">
        <f t="shared" ref="Y11" si="38">AVERAGE(R11,P11,I11,G11)</f>
        <v>33.75</v>
      </c>
      <c r="Z11" s="31"/>
      <c r="AA11" s="36">
        <v>36</v>
      </c>
      <c r="AB11" s="39"/>
      <c r="AC11" s="22">
        <v>29</v>
      </c>
      <c r="AE11" s="17">
        <f>SUM(AA11:AC11)</f>
        <v>65</v>
      </c>
      <c r="AF11" s="27"/>
      <c r="AG11" s="73">
        <v>17</v>
      </c>
      <c r="AH11" s="32"/>
      <c r="AI11" s="40">
        <f>SUM(X11,AG11)</f>
        <v>42</v>
      </c>
      <c r="AJ11" s="32">
        <f>AVERAGE(AC11,AA11,R11,P11,I11,G11)</f>
        <v>33.333333333333336</v>
      </c>
      <c r="AK11" s="31"/>
      <c r="AL11" s="17">
        <v>34</v>
      </c>
      <c r="AM11" s="13"/>
      <c r="AN11" s="17">
        <v>34</v>
      </c>
      <c r="AO11" s="13"/>
      <c r="AP11" s="17">
        <f>SUM(AL11:AN11)</f>
        <v>68</v>
      </c>
      <c r="AQ11" s="13"/>
      <c r="AR11" s="73">
        <v>13</v>
      </c>
      <c r="AT11" s="40">
        <f>SUM(AR11,AI11)</f>
        <v>55</v>
      </c>
      <c r="AU11" s="80">
        <f>AVERAGE(G11,I11,P11,R11,AA11,AC11,AL11,AN11)</f>
        <v>33.5</v>
      </c>
      <c r="AV11" s="31"/>
      <c r="AW11" s="17">
        <v>31</v>
      </c>
      <c r="AX11" s="53"/>
      <c r="AY11" s="17">
        <v>30</v>
      </c>
      <c r="AZ11" s="53"/>
      <c r="BA11" s="17">
        <f>SUM(AW11,AY11)</f>
        <v>61</v>
      </c>
      <c r="BB11" s="13"/>
      <c r="BC11" s="73">
        <v>21</v>
      </c>
      <c r="BE11" s="40">
        <f>SUM(AT11,BC11)</f>
        <v>76</v>
      </c>
      <c r="BF11" s="51">
        <f>AVERAGE(AY11,AW11,AN11,AL11,AC11,AA11,R11,P11,I11,G11)</f>
        <v>32.9</v>
      </c>
      <c r="BG11" s="31"/>
      <c r="BH11" s="17">
        <v>39</v>
      </c>
      <c r="BI11" s="53"/>
      <c r="BJ11" s="22" t="s">
        <v>215</v>
      </c>
      <c r="BK11" s="53"/>
      <c r="BL11" s="17">
        <f t="shared" ref="BL11" si="39">SUM(BH11:BJ11)</f>
        <v>39</v>
      </c>
      <c r="BM11" s="13"/>
      <c r="BN11" s="73">
        <v>12</v>
      </c>
      <c r="BP11" s="40">
        <f>SUM(BE11,BN11)</f>
        <v>88</v>
      </c>
      <c r="BQ11" s="51">
        <f>AVERAGE(BH11:BJ11,AW11:AY11,AL11:AN11,AA11:AC11,P11:R11,G11:I11)</f>
        <v>33.454545454545453</v>
      </c>
      <c r="BR11" s="31"/>
      <c r="BS11" s="17">
        <v>34</v>
      </c>
      <c r="BT11" s="53"/>
      <c r="BU11" s="22">
        <v>29</v>
      </c>
      <c r="BV11" s="53"/>
      <c r="BW11" s="17">
        <f t="shared" si="26"/>
        <v>63</v>
      </c>
      <c r="BX11" s="13"/>
      <c r="BY11" s="73">
        <v>18</v>
      </c>
      <c r="CA11" s="40">
        <f t="shared" si="27"/>
        <v>106</v>
      </c>
      <c r="CB11" s="51">
        <f>AVERAGE(BU11,BS11,BJ11,BH11,AY11,AW11,AN11,AL11,AC11,AA11,R11,P11,I11,G11)</f>
        <v>33.153846153846153</v>
      </c>
      <c r="CC11" s="31"/>
      <c r="CD11" s="17" t="s">
        <v>23</v>
      </c>
      <c r="CE11" s="70"/>
      <c r="CF11" s="22" t="s">
        <v>23</v>
      </c>
      <c r="CG11" s="70"/>
      <c r="CH11" s="22" t="s">
        <v>23</v>
      </c>
      <c r="CI11" s="13"/>
      <c r="CJ11" s="73" t="s">
        <v>23</v>
      </c>
      <c r="CL11" s="40">
        <f>SUM(CA11,CJ11)</f>
        <v>106</v>
      </c>
      <c r="CM11" s="51">
        <f>AVERAGE(CF11,CD11,BU11,BS11,BJ11,BH11,AY11,AW11,AN11,AL11,AC11,AA11,R11,P11,I11,G11)</f>
        <v>33.153846153846153</v>
      </c>
    </row>
    <row r="12" spans="1:91" s="4" customFormat="1" ht="11.25" customHeight="1">
      <c r="A12" s="29" t="s">
        <v>6</v>
      </c>
      <c r="B12" s="19" t="s">
        <v>43</v>
      </c>
      <c r="C12" s="19" t="s">
        <v>44</v>
      </c>
      <c r="D12" s="23">
        <v>65719</v>
      </c>
      <c r="E12" s="25" t="s">
        <v>45</v>
      </c>
      <c r="F12" s="5"/>
      <c r="G12" s="17" t="s">
        <v>23</v>
      </c>
      <c r="I12" s="22" t="s">
        <v>23</v>
      </c>
      <c r="K12" s="73">
        <f>SUM(G12,I12)</f>
        <v>0</v>
      </c>
      <c r="L12" s="10"/>
      <c r="M12" s="72" t="s">
        <v>23</v>
      </c>
      <c r="N12" s="18" t="e">
        <f t="shared" si="16"/>
        <v>#DIV/0!</v>
      </c>
      <c r="O12" s="31"/>
      <c r="P12" s="82">
        <v>29</v>
      </c>
      <c r="R12" s="22">
        <v>33</v>
      </c>
      <c r="T12" s="17">
        <f t="shared" si="17"/>
        <v>62</v>
      </c>
      <c r="U12" s="27"/>
      <c r="V12" s="73">
        <v>22</v>
      </c>
      <c r="W12" s="32"/>
      <c r="X12" s="78">
        <f t="shared" si="18"/>
        <v>22</v>
      </c>
      <c r="Y12" s="18">
        <f>AVERAGE(R12,P12,I12,G12)</f>
        <v>31</v>
      </c>
      <c r="Z12" s="31"/>
      <c r="AA12" s="17">
        <v>33</v>
      </c>
      <c r="AB12" s="39"/>
      <c r="AC12" s="17">
        <v>32</v>
      </c>
      <c r="AE12" s="17">
        <f t="shared" si="33"/>
        <v>65</v>
      </c>
      <c r="AF12" s="27"/>
      <c r="AG12" s="73">
        <v>17</v>
      </c>
      <c r="AH12" s="32"/>
      <c r="AI12" s="40">
        <f t="shared" si="4"/>
        <v>39</v>
      </c>
      <c r="AJ12" s="32">
        <f t="shared" si="20"/>
        <v>31.75</v>
      </c>
      <c r="AK12" s="31"/>
      <c r="AL12" s="17">
        <v>34</v>
      </c>
      <c r="AM12" s="13"/>
      <c r="AN12" s="22">
        <v>29</v>
      </c>
      <c r="AO12" s="13"/>
      <c r="AP12" s="17">
        <f t="shared" si="6"/>
        <v>63</v>
      </c>
      <c r="AQ12" s="13"/>
      <c r="AR12" s="73">
        <v>19</v>
      </c>
      <c r="AT12" s="40">
        <f t="shared" si="7"/>
        <v>58</v>
      </c>
      <c r="AU12" s="80">
        <f t="shared" si="8"/>
        <v>31.666666666666668</v>
      </c>
      <c r="AV12" s="31"/>
      <c r="AW12" s="17">
        <v>35</v>
      </c>
      <c r="AX12" s="53"/>
      <c r="AY12" s="17">
        <v>33</v>
      </c>
      <c r="AZ12" s="53"/>
      <c r="BA12" s="17">
        <f t="shared" si="21"/>
        <v>68</v>
      </c>
      <c r="BB12" s="13"/>
      <c r="BC12" s="78">
        <v>14</v>
      </c>
      <c r="BE12" s="40">
        <f t="shared" si="22"/>
        <v>72</v>
      </c>
      <c r="BF12" s="51">
        <f t="shared" si="23"/>
        <v>32.25</v>
      </c>
      <c r="BG12" s="31"/>
      <c r="BH12" s="17">
        <v>39</v>
      </c>
      <c r="BI12" s="53"/>
      <c r="BJ12" s="22" t="s">
        <v>215</v>
      </c>
      <c r="BK12" s="53"/>
      <c r="BL12" s="17">
        <f>SUM(BH12:BJ12)</f>
        <v>39</v>
      </c>
      <c r="BM12" s="13"/>
      <c r="BN12" s="73">
        <v>12</v>
      </c>
      <c r="BP12" s="40">
        <f t="shared" si="35"/>
        <v>84</v>
      </c>
      <c r="BQ12" s="51">
        <f t="shared" si="25"/>
        <v>33</v>
      </c>
      <c r="BR12" s="31"/>
      <c r="BS12" s="17" t="s">
        <v>23</v>
      </c>
      <c r="BT12" s="53"/>
      <c r="BU12" s="17" t="s">
        <v>23</v>
      </c>
      <c r="BV12" s="53"/>
      <c r="BW12" s="22">
        <f t="shared" si="31"/>
        <v>0</v>
      </c>
      <c r="BX12" s="13"/>
      <c r="BY12" s="73" t="s">
        <v>23</v>
      </c>
      <c r="CA12" s="40">
        <f t="shared" si="12"/>
        <v>84</v>
      </c>
      <c r="CB12" s="51">
        <f t="shared" si="28"/>
        <v>33</v>
      </c>
      <c r="CC12" s="31"/>
      <c r="CD12" s="17" t="s">
        <v>23</v>
      </c>
      <c r="CE12" s="70"/>
      <c r="CF12" s="22" t="s">
        <v>23</v>
      </c>
      <c r="CG12" s="70"/>
      <c r="CH12" s="22" t="s">
        <v>23</v>
      </c>
      <c r="CI12" s="13"/>
      <c r="CJ12" s="73" t="s">
        <v>23</v>
      </c>
      <c r="CL12" s="40">
        <f t="shared" si="29"/>
        <v>84</v>
      </c>
      <c r="CM12" s="51">
        <f t="shared" si="30"/>
        <v>33</v>
      </c>
    </row>
    <row r="13" spans="1:91" s="4" customFormat="1" ht="14.25" customHeight="1">
      <c r="A13" s="29" t="s">
        <v>7</v>
      </c>
      <c r="B13" s="19" t="s">
        <v>39</v>
      </c>
      <c r="C13" s="19" t="s">
        <v>40</v>
      </c>
      <c r="D13" s="23">
        <v>38641</v>
      </c>
      <c r="E13" s="24" t="s">
        <v>33</v>
      </c>
      <c r="F13" s="3"/>
      <c r="G13" s="17">
        <v>34</v>
      </c>
      <c r="I13" s="22">
        <v>29</v>
      </c>
      <c r="K13" s="17">
        <f>SUM(G13+I13)</f>
        <v>63</v>
      </c>
      <c r="L13" s="10"/>
      <c r="M13" s="72">
        <v>19</v>
      </c>
      <c r="N13" s="18">
        <f t="shared" ref="N13" si="40">AVERAGE(G13,I13)</f>
        <v>31.5</v>
      </c>
      <c r="O13" s="31"/>
      <c r="P13" s="82">
        <v>36</v>
      </c>
      <c r="R13" s="22">
        <v>33</v>
      </c>
      <c r="T13" s="17">
        <f>SUM(P13:R13)</f>
        <v>69</v>
      </c>
      <c r="U13" s="27"/>
      <c r="V13" s="73">
        <v>11</v>
      </c>
      <c r="W13" s="32"/>
      <c r="X13" s="78">
        <f>SUM(M13,V13)</f>
        <v>30</v>
      </c>
      <c r="Y13" s="18">
        <f>AVERAGE(R13,P13,I13,G13)</f>
        <v>33</v>
      </c>
      <c r="Z13" s="31"/>
      <c r="AA13" s="17">
        <v>35</v>
      </c>
      <c r="AB13" s="39"/>
      <c r="AC13" s="17">
        <v>31</v>
      </c>
      <c r="AE13" s="17">
        <f>SUM(AA13:AC13)</f>
        <v>66</v>
      </c>
      <c r="AF13" s="27"/>
      <c r="AG13" s="73">
        <v>14</v>
      </c>
      <c r="AH13" s="32"/>
      <c r="AI13" s="40">
        <f>SUM(X13,AG13)</f>
        <v>44</v>
      </c>
      <c r="AJ13" s="32">
        <f>AVERAGE(AC13,AA13,R13,P13,I13,G13)</f>
        <v>33</v>
      </c>
      <c r="AK13" s="31"/>
      <c r="AL13" s="17">
        <v>33</v>
      </c>
      <c r="AM13" s="13"/>
      <c r="AN13" s="17">
        <v>35</v>
      </c>
      <c r="AO13" s="13"/>
      <c r="AP13" s="17">
        <f t="shared" ref="AP13:AP22" si="41">SUM(AL13:AN13)</f>
        <v>68</v>
      </c>
      <c r="AQ13" s="13"/>
      <c r="AR13" s="73">
        <v>13</v>
      </c>
      <c r="AT13" s="40">
        <f t="shared" ref="AT13:AT22" si="42">SUM(AR13,AI13)</f>
        <v>57</v>
      </c>
      <c r="AU13" s="80">
        <f t="shared" ref="AU13:AU22" si="43">AVERAGE(G13,I13,P13,R13,AA13,AC13,AL13,AN13)</f>
        <v>33.25</v>
      </c>
      <c r="AV13" s="31"/>
      <c r="AW13" s="76">
        <v>39</v>
      </c>
      <c r="AX13" s="53"/>
      <c r="AY13" s="76">
        <v>36</v>
      </c>
      <c r="AZ13" s="53"/>
      <c r="BA13" s="76">
        <f t="shared" ref="BA13:BA22" si="44">SUM(AW13,AY13)</f>
        <v>75</v>
      </c>
      <c r="BB13" s="13"/>
      <c r="BC13" s="73">
        <v>8</v>
      </c>
      <c r="BE13" s="40">
        <f t="shared" ref="BE13:BE22" si="45">SUM(AT13,BC13)</f>
        <v>65</v>
      </c>
      <c r="BF13" s="51">
        <f>AVERAGE(AY13,AW13,AN13,AL13,AC13,AA13,R13,P13,I13,G13)</f>
        <v>34.1</v>
      </c>
      <c r="BG13" s="31"/>
      <c r="BH13" s="17">
        <v>36</v>
      </c>
      <c r="BI13" s="53"/>
      <c r="BJ13" s="22" t="s">
        <v>215</v>
      </c>
      <c r="BK13" s="53"/>
      <c r="BL13" s="17">
        <f>SUM(BH13:BJ13)</f>
        <v>36</v>
      </c>
      <c r="BM13" s="13"/>
      <c r="BN13" s="73">
        <v>18</v>
      </c>
      <c r="BP13" s="40">
        <f t="shared" ref="BP13:BP22" si="46">SUM(BE13,BN13)</f>
        <v>83</v>
      </c>
      <c r="BQ13" s="51">
        <f>AVERAGE(BH13:BJ13,AW13:AY13,AL13:AN13,AA13:AC13,P13:R13,G13:I13)</f>
        <v>34.272727272727273</v>
      </c>
      <c r="BR13" s="31"/>
      <c r="BS13" s="17">
        <v>34</v>
      </c>
      <c r="BT13" s="53"/>
      <c r="BU13" s="76">
        <v>37</v>
      </c>
      <c r="BV13" s="53"/>
      <c r="BW13" s="17">
        <f t="shared" si="26"/>
        <v>71</v>
      </c>
      <c r="BX13" s="13"/>
      <c r="BY13" s="73">
        <v>12</v>
      </c>
      <c r="CA13" s="40">
        <f t="shared" si="27"/>
        <v>95</v>
      </c>
      <c r="CB13" s="51">
        <f>AVERAGE(BU13,BS13,BJ13,BH13,AY13,AW13,AN13,AL13,AC13,AA13,R13,P13,I13,G13)</f>
        <v>34.46153846153846</v>
      </c>
      <c r="CC13" s="31"/>
      <c r="CD13" s="17" t="s">
        <v>23</v>
      </c>
      <c r="CE13" s="70"/>
      <c r="CF13" s="22" t="s">
        <v>23</v>
      </c>
      <c r="CG13" s="70"/>
      <c r="CH13" s="22" t="s">
        <v>23</v>
      </c>
      <c r="CI13" s="13"/>
      <c r="CJ13" s="73" t="s">
        <v>23</v>
      </c>
      <c r="CL13" s="40">
        <f t="shared" ref="CL13" si="47">SUM(CA13,CJ13)</f>
        <v>95</v>
      </c>
      <c r="CM13" s="51">
        <f>AVERAGE(CF13,CD13,BU13,BS13,BJ13,BH13,AY13,AW13,AN13,AL13,AC13,AA13,R13,P13,I13,G13)</f>
        <v>34.46153846153846</v>
      </c>
    </row>
    <row r="14" spans="1:91" s="4" customFormat="1" ht="12" customHeight="1">
      <c r="A14" s="29" t="s">
        <v>8</v>
      </c>
      <c r="B14" s="19" t="s">
        <v>41</v>
      </c>
      <c r="C14" s="19" t="s">
        <v>42</v>
      </c>
      <c r="D14" s="23">
        <v>3602</v>
      </c>
      <c r="E14" s="24" t="s">
        <v>33</v>
      </c>
      <c r="F14" s="5"/>
      <c r="G14" s="17">
        <v>32</v>
      </c>
      <c r="I14" s="17">
        <v>32</v>
      </c>
      <c r="K14" s="17">
        <f>SUM(G14+I14)</f>
        <v>64</v>
      </c>
      <c r="L14" s="10"/>
      <c r="M14" s="72">
        <v>18</v>
      </c>
      <c r="N14" s="18">
        <f t="shared" ref="N14:N19" si="48">AVERAGE(G14,I14)</f>
        <v>32</v>
      </c>
      <c r="O14" s="31"/>
      <c r="P14" s="82">
        <v>40</v>
      </c>
      <c r="R14" s="22">
        <v>34</v>
      </c>
      <c r="T14" s="36">
        <f>SUM(P14:R14)</f>
        <v>74</v>
      </c>
      <c r="U14" s="27"/>
      <c r="V14" s="73">
        <v>7</v>
      </c>
      <c r="W14" s="32"/>
      <c r="X14" s="78">
        <f>SUM(M14,V14)</f>
        <v>25</v>
      </c>
      <c r="Y14" s="18">
        <f>AVERAGE(R14,P14,I14,G14)</f>
        <v>34.5</v>
      </c>
      <c r="Z14" s="31"/>
      <c r="AA14" s="17">
        <v>33</v>
      </c>
      <c r="AB14" s="39"/>
      <c r="AC14" s="17">
        <v>31</v>
      </c>
      <c r="AE14" s="17">
        <f>SUM(AA14:AC14)</f>
        <v>64</v>
      </c>
      <c r="AF14" s="27"/>
      <c r="AG14" s="73">
        <v>20</v>
      </c>
      <c r="AH14" s="32"/>
      <c r="AI14" s="40">
        <f>SUM(X14,AG14)</f>
        <v>45</v>
      </c>
      <c r="AJ14" s="32">
        <f>AVERAGE(AC14,AA14,R14,P14,I14,G14)</f>
        <v>33.666666666666664</v>
      </c>
      <c r="AK14" s="31"/>
      <c r="AL14" s="17">
        <v>31</v>
      </c>
      <c r="AM14" s="13"/>
      <c r="AN14" s="36">
        <v>37</v>
      </c>
      <c r="AO14" s="13"/>
      <c r="AP14" s="17">
        <f t="shared" si="41"/>
        <v>68</v>
      </c>
      <c r="AQ14" s="13"/>
      <c r="AR14" s="73">
        <v>13</v>
      </c>
      <c r="AT14" s="40">
        <f t="shared" si="42"/>
        <v>58</v>
      </c>
      <c r="AU14" s="44">
        <f t="shared" si="43"/>
        <v>33.75</v>
      </c>
      <c r="AV14" s="31"/>
      <c r="AW14" s="76">
        <v>36</v>
      </c>
      <c r="AX14" s="53"/>
      <c r="AY14" s="17">
        <v>33</v>
      </c>
      <c r="AZ14" s="53"/>
      <c r="BA14" s="17">
        <f t="shared" si="44"/>
        <v>69</v>
      </c>
      <c r="BB14" s="13"/>
      <c r="BC14" s="78">
        <v>12</v>
      </c>
      <c r="BE14" s="40">
        <f t="shared" si="45"/>
        <v>70</v>
      </c>
      <c r="BF14" s="51">
        <f>AVERAGE(AY14,AW14,AN14,AL14,AC14,AA14,R14,P14,I14,G14)</f>
        <v>33.9</v>
      </c>
      <c r="BG14" s="31"/>
      <c r="BH14" s="17" t="s">
        <v>23</v>
      </c>
      <c r="BI14" s="53"/>
      <c r="BJ14" s="22" t="s">
        <v>215</v>
      </c>
      <c r="BK14" s="53"/>
      <c r="BL14" s="17">
        <f t="shared" ref="BL14" si="49">SUM(BH14:BJ14)</f>
        <v>0</v>
      </c>
      <c r="BM14" s="13"/>
      <c r="BN14" s="73" t="s">
        <v>23</v>
      </c>
      <c r="BP14" s="40">
        <f t="shared" si="46"/>
        <v>70</v>
      </c>
      <c r="BQ14" s="51">
        <f>AVERAGE(BH14:BJ14,AW14:AY14,AL14:AN14,AA14:AC14,P14:R14,G14:I14)</f>
        <v>33.9</v>
      </c>
      <c r="BR14" s="31"/>
      <c r="BS14" s="76">
        <v>39</v>
      </c>
      <c r="BT14" s="53"/>
      <c r="BU14" s="17">
        <v>32</v>
      </c>
      <c r="BV14" s="53"/>
      <c r="BW14" s="17">
        <f t="shared" si="26"/>
        <v>71</v>
      </c>
      <c r="BX14" s="13"/>
      <c r="BY14" s="73">
        <v>12</v>
      </c>
      <c r="CA14" s="40">
        <f t="shared" si="12"/>
        <v>82</v>
      </c>
      <c r="CB14" s="51">
        <f>AVERAGE(BU14,BS14,BJ14,BH14,AY14,AW14,AN14,AL14,AC14,AA14,R14,P14,I14,G14)</f>
        <v>34.166666666666664</v>
      </c>
      <c r="CC14" s="31"/>
      <c r="CD14" s="17" t="s">
        <v>23</v>
      </c>
      <c r="CE14" s="70"/>
      <c r="CF14" s="22" t="s">
        <v>23</v>
      </c>
      <c r="CG14" s="70"/>
      <c r="CH14" s="22" t="s">
        <v>23</v>
      </c>
      <c r="CI14" s="13"/>
      <c r="CJ14" s="73" t="s">
        <v>23</v>
      </c>
      <c r="CL14" s="40">
        <f>SUM(CA14,CJ14)</f>
        <v>82</v>
      </c>
      <c r="CM14" s="51">
        <f>AVERAGE(CF14,CD14,BU14,BS14,BJ14,BH14,AY14,AW14,AN14,AL14,AC14,AA14,R14,P14,I14,G14)</f>
        <v>34.166666666666664</v>
      </c>
    </row>
    <row r="15" spans="1:91" ht="13.5" customHeight="1">
      <c r="A15" s="29" t="s">
        <v>9</v>
      </c>
      <c r="B15" s="19" t="s">
        <v>37</v>
      </c>
      <c r="C15" s="19" t="s">
        <v>127</v>
      </c>
      <c r="D15" s="23">
        <v>37750</v>
      </c>
      <c r="E15" s="20" t="s">
        <v>33</v>
      </c>
      <c r="F15" s="5"/>
      <c r="G15" s="36">
        <v>36</v>
      </c>
      <c r="H15" s="4"/>
      <c r="I15" s="17">
        <v>30</v>
      </c>
      <c r="J15" s="4"/>
      <c r="K15" s="17">
        <f>SUM(G15+I15)</f>
        <v>66</v>
      </c>
      <c r="L15" s="74"/>
      <c r="M15" s="73">
        <v>16</v>
      </c>
      <c r="N15" s="73">
        <f t="shared" si="48"/>
        <v>33</v>
      </c>
      <c r="O15" s="30"/>
      <c r="P15" s="82" t="s">
        <v>23</v>
      </c>
      <c r="Q15" s="4"/>
      <c r="R15" s="22" t="s">
        <v>23</v>
      </c>
      <c r="S15" s="4"/>
      <c r="T15" s="17">
        <f>SUM(P15:R15)</f>
        <v>0</v>
      </c>
      <c r="U15" s="74"/>
      <c r="V15" s="73"/>
      <c r="W15" s="32"/>
      <c r="X15" s="78">
        <f>SUM(M15,V15)</f>
        <v>16</v>
      </c>
      <c r="Y15" s="73">
        <f>AVERAGE(G15:I15)</f>
        <v>33</v>
      </c>
      <c r="Z15" s="64"/>
      <c r="AA15" s="73"/>
      <c r="AB15" s="4"/>
      <c r="AC15" s="73"/>
      <c r="AD15" s="4"/>
      <c r="AE15" s="17">
        <f>SUM(AA15:AC15)</f>
        <v>0</v>
      </c>
      <c r="AF15" s="74"/>
      <c r="AG15" s="73"/>
      <c r="AH15" s="32"/>
      <c r="AI15" s="40">
        <f>SUM(X15,AG15)</f>
        <v>16</v>
      </c>
      <c r="AJ15" s="32">
        <f>AVERAGE(AC15,AA15,R15,P15,I15,G15)</f>
        <v>33</v>
      </c>
      <c r="AK15" s="30"/>
      <c r="AL15" s="73">
        <v>33</v>
      </c>
      <c r="AN15" s="73">
        <v>31</v>
      </c>
      <c r="AP15" s="17">
        <f t="shared" si="41"/>
        <v>64</v>
      </c>
      <c r="AR15" s="73">
        <v>17</v>
      </c>
      <c r="AT15" s="40">
        <f t="shared" si="42"/>
        <v>33</v>
      </c>
      <c r="AU15" s="80">
        <f t="shared" si="43"/>
        <v>32.5</v>
      </c>
      <c r="AV15" s="30"/>
      <c r="AW15" s="73">
        <v>35</v>
      </c>
      <c r="AY15" s="17">
        <v>31</v>
      </c>
      <c r="BA15" s="17">
        <f t="shared" si="44"/>
        <v>66</v>
      </c>
      <c r="BC15" s="73">
        <v>18</v>
      </c>
      <c r="BE15" s="40">
        <f t="shared" si="45"/>
        <v>51</v>
      </c>
      <c r="BF15" s="51">
        <f>AVERAGE(AY15,AW15,AN15,AL15,AC15,AA15,R15,P15,I15,G15)</f>
        <v>32.666666666666664</v>
      </c>
      <c r="BG15" s="30"/>
      <c r="BH15" s="73">
        <v>36</v>
      </c>
      <c r="BI15" s="13"/>
      <c r="BJ15" s="22" t="s">
        <v>215</v>
      </c>
      <c r="BK15" s="13"/>
      <c r="BL15" s="17">
        <f>SUM(BH15:BJ15)</f>
        <v>36</v>
      </c>
      <c r="BM15" s="13"/>
      <c r="BN15" s="73">
        <v>18</v>
      </c>
      <c r="BP15" s="40">
        <f t="shared" si="46"/>
        <v>69</v>
      </c>
      <c r="BQ15" s="51">
        <f>AVERAGE(BH15:BJ15,AW15:AY15,AL15:AN15,AA15:AC15,P15:R15,G15:I15)</f>
        <v>33.142857142857146</v>
      </c>
      <c r="BR15" s="30"/>
      <c r="BS15" s="17">
        <v>33</v>
      </c>
      <c r="BT15" s="53"/>
      <c r="BU15" s="22">
        <v>28</v>
      </c>
      <c r="BV15" s="53"/>
      <c r="BW15" s="17">
        <f t="shared" si="31"/>
        <v>61</v>
      </c>
      <c r="BX15" s="13"/>
      <c r="BY15" s="73">
        <v>21</v>
      </c>
      <c r="BZ15" s="4"/>
      <c r="CA15" s="40">
        <f t="shared" si="27"/>
        <v>90</v>
      </c>
      <c r="CB15" s="51"/>
      <c r="CC15" s="31"/>
      <c r="CD15" s="22" t="s">
        <v>23</v>
      </c>
      <c r="CE15" s="53"/>
      <c r="CF15" s="22" t="s">
        <v>23</v>
      </c>
      <c r="CG15" s="53"/>
      <c r="CH15" s="22" t="s">
        <v>23</v>
      </c>
      <c r="CI15" s="13"/>
      <c r="CJ15" s="73" t="s">
        <v>23</v>
      </c>
      <c r="CK15" s="4"/>
      <c r="CL15" s="73"/>
      <c r="CM15" s="51">
        <f>AVERAGE(CF15,CD15,BU15,BS15,BJ15,BH15,AY15,AW15,AN15,AL15,AC15,AA15,R15,P15,I15,G15)</f>
        <v>32.555555555555557</v>
      </c>
    </row>
    <row r="16" spans="1:91" s="4" customFormat="1" ht="12" customHeight="1">
      <c r="A16" s="29" t="s">
        <v>10</v>
      </c>
      <c r="B16" s="19" t="s">
        <v>72</v>
      </c>
      <c r="C16" s="19" t="s">
        <v>73</v>
      </c>
      <c r="D16" s="23">
        <v>66395</v>
      </c>
      <c r="E16" s="20" t="s">
        <v>122</v>
      </c>
      <c r="F16" s="5"/>
      <c r="G16" s="17">
        <v>34</v>
      </c>
      <c r="I16" s="17">
        <v>32</v>
      </c>
      <c r="K16" s="17">
        <f>SUM(G16+I16)</f>
        <v>66</v>
      </c>
      <c r="L16" s="10"/>
      <c r="M16" s="18">
        <v>16</v>
      </c>
      <c r="N16" s="73">
        <f t="shared" si="48"/>
        <v>33</v>
      </c>
      <c r="O16" s="31"/>
      <c r="P16" s="82" t="s">
        <v>23</v>
      </c>
      <c r="R16" s="22" t="s">
        <v>23</v>
      </c>
      <c r="T16" s="17">
        <f>SUM(P16:R16)</f>
        <v>0</v>
      </c>
      <c r="U16" s="27"/>
      <c r="V16" s="73" t="s">
        <v>23</v>
      </c>
      <c r="W16" s="32"/>
      <c r="X16" s="78">
        <f>SUM(M16,V16)</f>
        <v>16</v>
      </c>
      <c r="Y16" s="58">
        <f>AVERAGE(G16:I16)</f>
        <v>33</v>
      </c>
      <c r="Z16" s="63"/>
      <c r="AA16" s="17" t="s">
        <v>23</v>
      </c>
      <c r="AB16" s="39"/>
      <c r="AC16" s="17" t="s">
        <v>23</v>
      </c>
      <c r="AE16" s="17">
        <f>SUM(AA16:AC16)</f>
        <v>0</v>
      </c>
      <c r="AF16" s="27"/>
      <c r="AG16" s="73" t="s">
        <v>23</v>
      </c>
      <c r="AH16" s="32"/>
      <c r="AI16" s="40">
        <f>SUM(X16,AG16)</f>
        <v>16</v>
      </c>
      <c r="AJ16" s="32">
        <f>AVERAGE(AC16,AA16,R16,P16,I16,G16)</f>
        <v>33</v>
      </c>
      <c r="AK16" s="31"/>
      <c r="AL16" s="36">
        <v>36</v>
      </c>
      <c r="AM16" s="13"/>
      <c r="AN16" s="17">
        <v>33</v>
      </c>
      <c r="AO16" s="13"/>
      <c r="AP16" s="17">
        <f t="shared" si="41"/>
        <v>69</v>
      </c>
      <c r="AQ16" s="13"/>
      <c r="AR16" s="73">
        <v>9</v>
      </c>
      <c r="AT16" s="40">
        <f t="shared" si="42"/>
        <v>25</v>
      </c>
      <c r="AU16" s="80">
        <f t="shared" si="43"/>
        <v>33.75</v>
      </c>
      <c r="AV16" s="31"/>
      <c r="AW16" s="17">
        <v>30</v>
      </c>
      <c r="AX16" s="53"/>
      <c r="AY16" s="22">
        <v>29</v>
      </c>
      <c r="AZ16" s="53"/>
      <c r="BA16" s="22">
        <f t="shared" si="44"/>
        <v>59</v>
      </c>
      <c r="BB16" s="13"/>
      <c r="BC16" s="73">
        <v>24</v>
      </c>
      <c r="BE16" s="40">
        <f t="shared" si="45"/>
        <v>49</v>
      </c>
      <c r="BF16" s="51">
        <f>AVERAGE(AY16,AW16,AN16,AL16,AC16,AA16,R16,P16,I16,G16)</f>
        <v>32.333333333333336</v>
      </c>
      <c r="BG16" s="31"/>
      <c r="BH16" s="17">
        <v>35</v>
      </c>
      <c r="BI16" s="53"/>
      <c r="BJ16" s="22" t="s">
        <v>215</v>
      </c>
      <c r="BK16" s="53"/>
      <c r="BL16" s="17">
        <f>SUM(BH16:BJ16)</f>
        <v>35</v>
      </c>
      <c r="BM16" s="13"/>
      <c r="BN16" s="73">
        <v>19</v>
      </c>
      <c r="BP16" s="40">
        <f t="shared" si="46"/>
        <v>68</v>
      </c>
      <c r="BQ16" s="51">
        <f>AVERAGE(BH16:BJ16,AW16:AY16,AL16:AN16,AA16:AC16,P16:R16,G16:I16)</f>
        <v>32.714285714285715</v>
      </c>
      <c r="BR16" s="31"/>
      <c r="BS16" s="76">
        <v>36</v>
      </c>
      <c r="BT16" s="53"/>
      <c r="BU16" s="17">
        <v>35</v>
      </c>
      <c r="BV16" s="53"/>
      <c r="BW16" s="17">
        <f t="shared" si="26"/>
        <v>71</v>
      </c>
      <c r="BX16" s="13"/>
      <c r="BY16" s="73">
        <v>12</v>
      </c>
      <c r="CA16" s="40">
        <f t="shared" si="12"/>
        <v>80</v>
      </c>
      <c r="CB16" s="51">
        <f>AVERAGE(BU16,BS16,BJ16,BH16,AY16,AW16,AN16,AL16,AC16,AA16,R16,P16,I16,G16)</f>
        <v>33.333333333333336</v>
      </c>
      <c r="CC16" s="31"/>
      <c r="CD16" s="17" t="s">
        <v>23</v>
      </c>
      <c r="CE16" s="70"/>
      <c r="CF16" s="22" t="s">
        <v>23</v>
      </c>
      <c r="CG16" s="70"/>
      <c r="CH16" s="22" t="s">
        <v>23</v>
      </c>
      <c r="CI16" s="13"/>
      <c r="CJ16" s="73" t="s">
        <v>23</v>
      </c>
      <c r="CL16" s="40">
        <f>SUM(CA16,CJ16)</f>
        <v>80</v>
      </c>
      <c r="CM16" s="51">
        <f>AVERAGE(CF16,CD16,BU16,BS16,BJ16,BH16,AY16,AW16,AN16,AL16,AC16,AA16,R16,P16,I16,G16)</f>
        <v>33.333333333333336</v>
      </c>
    </row>
    <row r="17" spans="1:91" s="4" customFormat="1" ht="12" customHeight="1">
      <c r="A17" s="29" t="s">
        <v>11</v>
      </c>
      <c r="B17" s="19" t="s">
        <v>116</v>
      </c>
      <c r="C17" s="19" t="s">
        <v>117</v>
      </c>
      <c r="D17" s="23">
        <v>66101</v>
      </c>
      <c r="E17" s="25" t="s">
        <v>115</v>
      </c>
      <c r="F17" s="5"/>
      <c r="G17" s="17">
        <v>33</v>
      </c>
      <c r="I17" s="17">
        <v>34</v>
      </c>
      <c r="K17" s="17">
        <f>SUM(G17+I17)</f>
        <v>67</v>
      </c>
      <c r="L17" s="10"/>
      <c r="M17" s="73">
        <v>13</v>
      </c>
      <c r="N17" s="73">
        <f t="shared" si="48"/>
        <v>33.5</v>
      </c>
      <c r="O17" s="31"/>
      <c r="P17" s="82">
        <v>36</v>
      </c>
      <c r="R17" s="22">
        <v>28</v>
      </c>
      <c r="T17" s="17">
        <f t="shared" ref="T17" si="50">SUM(P17:R17)</f>
        <v>64</v>
      </c>
      <c r="U17" s="27"/>
      <c r="V17" s="73">
        <v>20</v>
      </c>
      <c r="W17" s="32"/>
      <c r="X17" s="78">
        <f t="shared" ref="X17" si="51">SUM(M17,V17)</f>
        <v>33</v>
      </c>
      <c r="Y17" s="58">
        <f>AVERAGE(G17,I17,P17,R17)</f>
        <v>32.75</v>
      </c>
      <c r="Z17" s="63"/>
      <c r="AA17" s="17">
        <v>35</v>
      </c>
      <c r="AB17" s="39"/>
      <c r="AC17" s="36">
        <v>36</v>
      </c>
      <c r="AE17" s="17">
        <f t="shared" ref="AE17" si="52">SUM(AA17:AC17)</f>
        <v>71</v>
      </c>
      <c r="AF17" s="27"/>
      <c r="AG17" s="73">
        <v>6</v>
      </c>
      <c r="AH17" s="32"/>
      <c r="AI17" s="40">
        <f t="shared" ref="AI17" si="53">SUM(X17,AG17)</f>
        <v>39</v>
      </c>
      <c r="AJ17" s="32">
        <f t="shared" ref="AJ17" si="54">AVERAGE(AC17,AA17,R17,P17,I17,G17)</f>
        <v>33.666666666666664</v>
      </c>
      <c r="AK17" s="31"/>
      <c r="AL17" s="36">
        <v>39</v>
      </c>
      <c r="AM17" s="13"/>
      <c r="AN17" s="36">
        <v>37</v>
      </c>
      <c r="AO17" s="13"/>
      <c r="AP17" s="36">
        <f t="shared" si="41"/>
        <v>76</v>
      </c>
      <c r="AQ17" s="13"/>
      <c r="AR17" s="73">
        <v>3</v>
      </c>
      <c r="AT17" s="40">
        <f t="shared" si="42"/>
        <v>42</v>
      </c>
      <c r="AU17" s="44">
        <f t="shared" si="43"/>
        <v>34.75</v>
      </c>
      <c r="AV17" s="31"/>
      <c r="AW17" s="17">
        <v>35</v>
      </c>
      <c r="AX17" s="53"/>
      <c r="AY17" s="17">
        <v>35</v>
      </c>
      <c r="AZ17" s="53"/>
      <c r="BA17" s="17">
        <f t="shared" si="44"/>
        <v>70</v>
      </c>
      <c r="BB17" s="13"/>
      <c r="BC17" s="78">
        <v>11</v>
      </c>
      <c r="BE17" s="40">
        <f t="shared" si="45"/>
        <v>53</v>
      </c>
      <c r="BF17" s="51">
        <f t="shared" ref="BF17" si="55">AVERAGE(AY17,AW17,AN17,AL17,AC17,AA17,R17,P17,I17,G17)</f>
        <v>34.799999999999997</v>
      </c>
      <c r="BG17" s="31"/>
      <c r="BH17" s="17">
        <v>38</v>
      </c>
      <c r="BI17" s="53"/>
      <c r="BJ17" s="22" t="s">
        <v>215</v>
      </c>
      <c r="BK17" s="53"/>
      <c r="BL17" s="17">
        <f>SUM(BH17:BJ17)</f>
        <v>38</v>
      </c>
      <c r="BM17" s="13"/>
      <c r="BN17" s="73">
        <v>14</v>
      </c>
      <c r="BP17" s="40">
        <f t="shared" si="46"/>
        <v>67</v>
      </c>
      <c r="BQ17" s="51">
        <f t="shared" ref="BQ17" si="56">AVERAGE(BH17:BJ17,AW17:AY17,AL17:AN17,AA17:AC17,P17:R17,G17:I17)</f>
        <v>35.090909090909093</v>
      </c>
      <c r="BR17" s="31"/>
      <c r="BS17" s="17">
        <v>34</v>
      </c>
      <c r="BT17" s="53"/>
      <c r="BU17" s="76">
        <v>36</v>
      </c>
      <c r="BV17" s="53"/>
      <c r="BW17" s="17">
        <f t="shared" si="26"/>
        <v>70</v>
      </c>
      <c r="BX17" s="13"/>
      <c r="BY17" s="73">
        <v>13</v>
      </c>
      <c r="CA17" s="40">
        <f t="shared" si="27"/>
        <v>80</v>
      </c>
      <c r="CB17" s="51">
        <f t="shared" ref="CB17" si="57">AVERAGE(BU17,BS17,BJ17,BH17,AY17,AW17,AN17,AL17,AC17,AA17,R17,P17,I17,G17)</f>
        <v>35.07692307692308</v>
      </c>
      <c r="CC17" s="31"/>
      <c r="CD17" s="17" t="s">
        <v>23</v>
      </c>
      <c r="CE17" s="70"/>
      <c r="CF17" s="22" t="s">
        <v>23</v>
      </c>
      <c r="CG17" s="70"/>
      <c r="CH17" s="22" t="s">
        <v>23</v>
      </c>
      <c r="CI17" s="13"/>
      <c r="CJ17" s="73" t="s">
        <v>23</v>
      </c>
      <c r="CL17" s="40">
        <f t="shared" ref="CL17" si="58">SUM(CA17,CJ17)</f>
        <v>80</v>
      </c>
      <c r="CM17" s="51">
        <f t="shared" ref="CM17" si="59">AVERAGE(CF17,CD17,BU17,BS17,BJ17,BH17,AY17,AW17,AN17,AL17,AC17,AA17,R17,P17,I17,G17)</f>
        <v>35.07692307692308</v>
      </c>
    </row>
    <row r="18" spans="1:91" s="4" customFormat="1" ht="12" customHeight="1">
      <c r="A18" s="29" t="s">
        <v>12</v>
      </c>
      <c r="B18" s="19" t="s">
        <v>63</v>
      </c>
      <c r="C18" s="19" t="s">
        <v>64</v>
      </c>
      <c r="D18" s="23">
        <v>196</v>
      </c>
      <c r="E18" s="25" t="s">
        <v>33</v>
      </c>
      <c r="F18" s="3"/>
      <c r="G18" s="17" t="s">
        <v>23</v>
      </c>
      <c r="I18" s="22" t="s">
        <v>23</v>
      </c>
      <c r="K18" s="73">
        <f>SUM(G18,I18)</f>
        <v>0</v>
      </c>
      <c r="L18" s="10"/>
      <c r="M18" s="72" t="s">
        <v>23</v>
      </c>
      <c r="N18" s="18" t="e">
        <f t="shared" si="48"/>
        <v>#DIV/0!</v>
      </c>
      <c r="O18" s="31"/>
      <c r="P18" s="82">
        <v>35</v>
      </c>
      <c r="R18" s="22">
        <v>30</v>
      </c>
      <c r="T18" s="17">
        <f>SUM(P18:R18)</f>
        <v>65</v>
      </c>
      <c r="U18" s="27"/>
      <c r="V18" s="73">
        <v>18</v>
      </c>
      <c r="W18" s="32"/>
      <c r="X18" s="78">
        <f>SUM(M18,V18)</f>
        <v>18</v>
      </c>
      <c r="Y18" s="18">
        <f t="shared" ref="Y18" si="60">AVERAGE(R18,P18,I18,G18)</f>
        <v>32.5</v>
      </c>
      <c r="Z18" s="31"/>
      <c r="AA18" s="22">
        <v>29</v>
      </c>
      <c r="AB18" s="39"/>
      <c r="AC18" s="17">
        <v>31</v>
      </c>
      <c r="AE18" s="17">
        <f>SUM(AA18:AC18)</f>
        <v>60</v>
      </c>
      <c r="AF18" s="27"/>
      <c r="AG18" s="73">
        <v>25</v>
      </c>
      <c r="AH18" s="32"/>
      <c r="AI18" s="40">
        <f>SUM(X18,AG18)</f>
        <v>43</v>
      </c>
      <c r="AJ18" s="32">
        <f>AVERAGE(AC18,AA18,R18,P18,I18,G18)</f>
        <v>31.25</v>
      </c>
      <c r="AK18" s="31"/>
      <c r="AL18" s="36">
        <v>36</v>
      </c>
      <c r="AM18" s="13"/>
      <c r="AN18" s="22">
        <v>29</v>
      </c>
      <c r="AO18" s="13"/>
      <c r="AP18" s="17">
        <f t="shared" si="41"/>
        <v>65</v>
      </c>
      <c r="AQ18" s="13"/>
      <c r="AR18" s="73">
        <v>16</v>
      </c>
      <c r="AT18" s="40">
        <f t="shared" si="42"/>
        <v>59</v>
      </c>
      <c r="AU18" s="44">
        <f t="shared" si="43"/>
        <v>31.666666666666668</v>
      </c>
      <c r="AV18" s="31"/>
      <c r="AW18" s="17" t="s">
        <v>23</v>
      </c>
      <c r="AX18" s="53"/>
      <c r="AY18" s="22" t="s">
        <v>23</v>
      </c>
      <c r="AZ18" s="53"/>
      <c r="BA18" s="22">
        <f t="shared" si="44"/>
        <v>0</v>
      </c>
      <c r="BB18" s="13"/>
      <c r="BC18" s="73" t="s">
        <v>23</v>
      </c>
      <c r="BE18" s="40">
        <f t="shared" si="45"/>
        <v>59</v>
      </c>
      <c r="BF18" s="51">
        <f>AVERAGE(AY18,AW18,AN18,AL18,AC18,AA18,R18,P18,I18,G18)</f>
        <v>31.666666666666668</v>
      </c>
      <c r="BG18" s="31"/>
      <c r="BH18" s="17" t="s">
        <v>23</v>
      </c>
      <c r="BI18" s="53"/>
      <c r="BJ18" s="22" t="s">
        <v>215</v>
      </c>
      <c r="BK18" s="53"/>
      <c r="BL18" s="17">
        <f>SUM(BH18:BJ18)</f>
        <v>0</v>
      </c>
      <c r="BM18" s="13"/>
      <c r="BN18" s="73" t="s">
        <v>23</v>
      </c>
      <c r="BP18" s="40">
        <f t="shared" si="46"/>
        <v>59</v>
      </c>
      <c r="BQ18" s="51">
        <f>AVERAGE(BH18:BJ18,AW18:AY18,AL18:AN18,AA18:AC18,P18:R18,G18:I18)</f>
        <v>31.666666666666668</v>
      </c>
      <c r="BR18" s="31"/>
      <c r="BS18" s="22">
        <v>29</v>
      </c>
      <c r="BT18" s="53"/>
      <c r="BU18" s="22">
        <v>29</v>
      </c>
      <c r="BV18" s="53"/>
      <c r="BW18" s="22">
        <f t="shared" si="31"/>
        <v>58</v>
      </c>
      <c r="BX18" s="13"/>
      <c r="BY18" s="73">
        <v>24</v>
      </c>
      <c r="CA18" s="40">
        <f t="shared" si="12"/>
        <v>83</v>
      </c>
      <c r="CB18" s="51">
        <f>AVERAGE(BU18,BS18,BJ18,BH18,AY18,AW18,AN18,AL18,AC18,AA18,R18,P18,I18,G18)</f>
        <v>31</v>
      </c>
      <c r="CC18" s="31"/>
      <c r="CD18" s="17" t="s">
        <v>23</v>
      </c>
      <c r="CE18" s="70"/>
      <c r="CF18" s="22" t="s">
        <v>23</v>
      </c>
      <c r="CG18" s="70"/>
      <c r="CH18" s="22" t="s">
        <v>23</v>
      </c>
      <c r="CI18" s="13"/>
      <c r="CJ18" s="73" t="s">
        <v>23</v>
      </c>
      <c r="CL18" s="40">
        <f>SUM(CA18,CJ18)</f>
        <v>83</v>
      </c>
      <c r="CM18" s="51">
        <f>AVERAGE(CF18,CD18,BU18,BS18,BJ18,BH18,AY18,AW18,AN18,AL18,AC18,AA18,R18,P18,I18,G18)</f>
        <v>31</v>
      </c>
    </row>
    <row r="19" spans="1:91" ht="12" customHeight="1">
      <c r="A19" s="29" t="s">
        <v>23</v>
      </c>
      <c r="B19" s="19" t="s">
        <v>169</v>
      </c>
      <c r="C19" s="19" t="s">
        <v>170</v>
      </c>
      <c r="D19" s="23" t="s">
        <v>23</v>
      </c>
      <c r="E19" s="25" t="s">
        <v>161</v>
      </c>
      <c r="F19" s="5"/>
      <c r="G19" s="17" t="s">
        <v>23</v>
      </c>
      <c r="H19" s="4"/>
      <c r="I19" s="22" t="s">
        <v>23</v>
      </c>
      <c r="J19" s="4"/>
      <c r="K19" s="78">
        <f>SUM(G19,I19)</f>
        <v>0</v>
      </c>
      <c r="L19" s="79"/>
      <c r="M19" s="78" t="s">
        <v>23</v>
      </c>
      <c r="N19" s="78" t="e">
        <f t="shared" si="48"/>
        <v>#DIV/0!</v>
      </c>
      <c r="O19" s="31"/>
      <c r="P19" s="82">
        <v>35</v>
      </c>
      <c r="Q19" s="4"/>
      <c r="R19" s="22">
        <v>33</v>
      </c>
      <c r="S19" s="4"/>
      <c r="T19" s="17">
        <f>SUM(P19:R19)</f>
        <v>68</v>
      </c>
      <c r="U19" s="79"/>
      <c r="V19" s="78">
        <v>13</v>
      </c>
      <c r="W19" s="32"/>
      <c r="X19" s="78">
        <f>SUM(M19,V19)</f>
        <v>13</v>
      </c>
      <c r="Y19" s="78">
        <f>AVERAGE(P19:R19)</f>
        <v>34</v>
      </c>
      <c r="Z19" s="63"/>
      <c r="AA19" s="17">
        <v>32</v>
      </c>
      <c r="AB19" s="39"/>
      <c r="AC19" s="17">
        <v>34</v>
      </c>
      <c r="AD19" s="4"/>
      <c r="AE19" s="17">
        <f>SUM(AA19:AC19)</f>
        <v>66</v>
      </c>
      <c r="AF19" s="79"/>
      <c r="AG19" s="78">
        <v>14</v>
      </c>
      <c r="AH19" s="32"/>
      <c r="AI19" s="40">
        <f>SUM(X19,AG19)</f>
        <v>27</v>
      </c>
      <c r="AJ19" s="32">
        <f>AVERAGE(AC19,AA19,R19,P19,I19,G19)</f>
        <v>33.5</v>
      </c>
      <c r="AK19" s="31"/>
      <c r="AL19" s="17">
        <v>33</v>
      </c>
      <c r="AN19" s="17">
        <v>34</v>
      </c>
      <c r="AP19" s="17">
        <f t="shared" si="41"/>
        <v>67</v>
      </c>
      <c r="AR19" s="78">
        <v>14</v>
      </c>
      <c r="AT19" s="40">
        <f t="shared" si="42"/>
        <v>41</v>
      </c>
      <c r="AU19" s="80">
        <f t="shared" si="43"/>
        <v>33.5</v>
      </c>
      <c r="AV19" s="30"/>
      <c r="AW19" s="17" t="s">
        <v>23</v>
      </c>
      <c r="AX19" s="53"/>
      <c r="AY19" s="22" t="s">
        <v>23</v>
      </c>
      <c r="AZ19" s="53"/>
      <c r="BA19" s="22">
        <f t="shared" si="44"/>
        <v>0</v>
      </c>
      <c r="BC19" s="78" t="s">
        <v>23</v>
      </c>
      <c r="BE19" s="40">
        <f t="shared" si="45"/>
        <v>41</v>
      </c>
      <c r="BF19" s="51">
        <f>AVERAGE(AY19,AW19,AN19,AL19,AC19,AA19,R19,P19,I19,G19)</f>
        <v>33.5</v>
      </c>
      <c r="BG19" s="30"/>
      <c r="BH19" s="17">
        <v>36</v>
      </c>
      <c r="BI19" s="53"/>
      <c r="BJ19" s="22" t="s">
        <v>215</v>
      </c>
      <c r="BK19" s="53"/>
      <c r="BL19" s="17">
        <f>SUM(BH19:BJ19)</f>
        <v>36</v>
      </c>
      <c r="BM19" s="13"/>
      <c r="BN19" s="78">
        <v>18</v>
      </c>
      <c r="BP19" s="40">
        <f t="shared" si="46"/>
        <v>59</v>
      </c>
      <c r="BQ19" s="51">
        <f>AVERAGE(BH19:BJ19,AW19:AY19,AL19:AN19,AA19:AC19,P19:R19,G19:I19)</f>
        <v>33.857142857142854</v>
      </c>
      <c r="BR19" s="30"/>
      <c r="BS19" s="17">
        <v>34</v>
      </c>
      <c r="BT19" s="53"/>
      <c r="BU19" s="17">
        <v>30</v>
      </c>
      <c r="BV19" s="53"/>
      <c r="BW19" s="17">
        <f t="shared" si="26"/>
        <v>64</v>
      </c>
      <c r="BX19" s="13"/>
      <c r="BY19" s="78">
        <v>16</v>
      </c>
      <c r="BZ19" s="4"/>
      <c r="CA19" s="40">
        <f t="shared" si="27"/>
        <v>75</v>
      </c>
      <c r="CB19" s="51">
        <f>AVERAGE(BU19,BS19,BJ19,BH19,AY19,AW19,AN19,AL19,AC19,AA19,R19,P19,I19,G19)</f>
        <v>33.444444444444443</v>
      </c>
      <c r="CC19" s="30"/>
      <c r="CD19" s="17" t="s">
        <v>23</v>
      </c>
      <c r="CE19" s="70"/>
      <c r="CF19" s="22" t="s">
        <v>23</v>
      </c>
      <c r="CG19" s="70"/>
      <c r="CH19" s="22" t="s">
        <v>23</v>
      </c>
      <c r="CI19" s="13"/>
      <c r="CJ19" s="78" t="s">
        <v>23</v>
      </c>
      <c r="CK19" s="4"/>
      <c r="CL19" s="40">
        <f>SUM(CA19,CJ19)</f>
        <v>75</v>
      </c>
      <c r="CM19" s="51">
        <f>AVERAGE(CF19,CD19,BU19,BS19,BJ19,BH19,AY19,AW19,AN19,AL19,AC19,AA19,R19,P19,I19,G19)</f>
        <v>33.444444444444443</v>
      </c>
    </row>
    <row r="20" spans="1:91" ht="12" customHeight="1">
      <c r="A20" s="29" t="s">
        <v>14</v>
      </c>
      <c r="B20" s="19" t="s">
        <v>84</v>
      </c>
      <c r="C20" s="19" t="s">
        <v>76</v>
      </c>
      <c r="D20" s="23">
        <v>35214</v>
      </c>
      <c r="E20" s="24" t="s">
        <v>70</v>
      </c>
      <c r="F20" s="5"/>
      <c r="G20" s="17">
        <v>34</v>
      </c>
      <c r="H20" s="4"/>
      <c r="I20" s="17">
        <v>35</v>
      </c>
      <c r="J20" s="4"/>
      <c r="K20" s="17">
        <f>SUM(G20+I20)</f>
        <v>69</v>
      </c>
      <c r="L20" s="10"/>
      <c r="M20" s="72">
        <v>9</v>
      </c>
      <c r="N20" s="73">
        <f t="shared" ref="N20" si="61">AVERAGE(G20,I20)</f>
        <v>34.5</v>
      </c>
      <c r="O20" s="30"/>
      <c r="P20" s="82">
        <v>35</v>
      </c>
      <c r="Q20" s="4"/>
      <c r="R20" s="22">
        <v>33</v>
      </c>
      <c r="S20" s="4"/>
      <c r="T20" s="17">
        <f>SUM(P20:R20)</f>
        <v>68</v>
      </c>
      <c r="U20" s="27"/>
      <c r="V20" s="73">
        <v>13</v>
      </c>
      <c r="W20" s="32"/>
      <c r="X20" s="78">
        <f>SUM(M20,V20)</f>
        <v>22</v>
      </c>
      <c r="Y20" s="32">
        <f>AVERAGE(P20:R20,G20:I20)</f>
        <v>34.25</v>
      </c>
      <c r="Z20" s="30"/>
      <c r="AA20" s="17">
        <v>32</v>
      </c>
      <c r="AB20" s="39"/>
      <c r="AC20" s="17">
        <v>33</v>
      </c>
      <c r="AD20" s="4"/>
      <c r="AE20" s="17">
        <f>SUM(AA20:AC20)</f>
        <v>65</v>
      </c>
      <c r="AF20" s="27"/>
      <c r="AG20" s="73">
        <v>17</v>
      </c>
      <c r="AH20" s="32"/>
      <c r="AI20" s="40">
        <f>SUM(X20,AG20)</f>
        <v>39</v>
      </c>
      <c r="AJ20" s="32">
        <f>AVERAGE(AC20,AA20,R20,P20,I20,G20)</f>
        <v>33.666666666666664</v>
      </c>
      <c r="AK20" s="30"/>
      <c r="AL20" s="17">
        <v>31</v>
      </c>
      <c r="AN20" s="36">
        <v>37</v>
      </c>
      <c r="AP20" s="17">
        <f t="shared" si="41"/>
        <v>68</v>
      </c>
      <c r="AR20" s="73">
        <v>13</v>
      </c>
      <c r="AT20" s="40">
        <f t="shared" si="42"/>
        <v>52</v>
      </c>
      <c r="AU20" s="44">
        <f t="shared" si="43"/>
        <v>33.75</v>
      </c>
      <c r="AV20" s="30"/>
      <c r="AW20" s="76">
        <v>39</v>
      </c>
      <c r="AX20" s="53"/>
      <c r="AY20" s="76">
        <v>41</v>
      </c>
      <c r="AZ20" s="53"/>
      <c r="BA20" s="76">
        <f t="shared" si="44"/>
        <v>80</v>
      </c>
      <c r="BC20" s="78">
        <v>4</v>
      </c>
      <c r="BE20" s="40">
        <f t="shared" si="45"/>
        <v>56</v>
      </c>
      <c r="BF20" s="51">
        <f t="shared" ref="BF20" si="62">AVERAGE(AY20,AW20,AN20,AL20,AC20,AA20,R20,P20,I20,G20)</f>
        <v>35</v>
      </c>
      <c r="BG20" s="30"/>
      <c r="BH20" s="17" t="s">
        <v>23</v>
      </c>
      <c r="BI20" s="53"/>
      <c r="BJ20" s="22" t="s">
        <v>215</v>
      </c>
      <c r="BK20" s="53"/>
      <c r="BL20" s="17">
        <f t="shared" ref="BL20" si="63">SUM(BH20:BJ20)</f>
        <v>0</v>
      </c>
      <c r="BM20" s="13"/>
      <c r="BN20" s="73" t="s">
        <v>23</v>
      </c>
      <c r="BP20" s="40">
        <f t="shared" si="46"/>
        <v>56</v>
      </c>
      <c r="BQ20" s="51">
        <f>AVERAGE(BH20:BJ20,AW20:AY20,AL20:AN20,AA20:AC20,P20:R20,G20:I20)</f>
        <v>35</v>
      </c>
      <c r="BR20" s="30"/>
      <c r="BS20" s="17" t="s">
        <v>23</v>
      </c>
      <c r="BT20" s="53"/>
      <c r="BU20" s="17" t="s">
        <v>23</v>
      </c>
      <c r="BV20" s="53"/>
      <c r="BW20" s="17">
        <f t="shared" si="26"/>
        <v>0</v>
      </c>
      <c r="BX20" s="13"/>
      <c r="BY20" s="73" t="s">
        <v>23</v>
      </c>
      <c r="BZ20" s="4"/>
      <c r="CA20" s="40">
        <f t="shared" si="12"/>
        <v>56</v>
      </c>
      <c r="CB20" s="51">
        <f>AVERAGE(BU20,BS20,BJ20,BH20,AY20,AW20,AN20,AL20,AC20,AA20,R20,P20,I20,G20)</f>
        <v>35</v>
      </c>
      <c r="CC20" s="30"/>
      <c r="CD20" s="17" t="s">
        <v>23</v>
      </c>
      <c r="CE20" s="70"/>
      <c r="CF20" s="22" t="s">
        <v>23</v>
      </c>
      <c r="CG20" s="70"/>
      <c r="CH20" s="22" t="s">
        <v>23</v>
      </c>
      <c r="CI20" s="13"/>
      <c r="CJ20" s="73" t="s">
        <v>23</v>
      </c>
      <c r="CK20" s="4"/>
      <c r="CL20" s="40">
        <f t="shared" ref="CL20" si="64">SUM(CA20,CJ20)</f>
        <v>56</v>
      </c>
      <c r="CM20" s="51">
        <f>AVERAGE(CF20,CD20,BU20,BS20,BJ20,BH20,AY20,AW20,AN20,AL20,AC20,AA20,R20,P20,I20,G20)</f>
        <v>35</v>
      </c>
    </row>
    <row r="21" spans="1:91" s="4" customFormat="1" ht="12" customHeight="1">
      <c r="A21" s="29" t="s">
        <v>23</v>
      </c>
      <c r="B21" s="19" t="s">
        <v>48</v>
      </c>
      <c r="C21" s="19" t="s">
        <v>49</v>
      </c>
      <c r="D21" s="23">
        <v>66285</v>
      </c>
      <c r="E21" s="25" t="s">
        <v>45</v>
      </c>
      <c r="F21" s="3"/>
      <c r="G21" s="17">
        <v>32</v>
      </c>
      <c r="I21" s="22">
        <v>28</v>
      </c>
      <c r="K21" s="17">
        <f>SUM(G21+I21)</f>
        <v>60</v>
      </c>
      <c r="L21" s="10"/>
      <c r="M21" s="72">
        <v>21</v>
      </c>
      <c r="N21" s="18">
        <f>AVERAGE(G21,I21)</f>
        <v>30</v>
      </c>
      <c r="O21" s="31"/>
      <c r="P21" s="82" t="s">
        <v>23</v>
      </c>
      <c r="R21" s="22" t="s">
        <v>23</v>
      </c>
      <c r="T21" s="17">
        <f>SUM(P21:R21)</f>
        <v>0</v>
      </c>
      <c r="U21" s="27"/>
      <c r="V21" s="73" t="s">
        <v>23</v>
      </c>
      <c r="W21" s="32"/>
      <c r="X21" s="78">
        <f>SUM(M21,V21)</f>
        <v>21</v>
      </c>
      <c r="Y21" s="18">
        <f>AVERAGE(R21,P21,I21,G21)</f>
        <v>30</v>
      </c>
      <c r="Z21" s="31"/>
      <c r="AA21" s="17">
        <v>34</v>
      </c>
      <c r="AB21" s="39"/>
      <c r="AC21" s="17">
        <v>32</v>
      </c>
      <c r="AE21" s="17">
        <f>SUM(AA21:AC21)</f>
        <v>66</v>
      </c>
      <c r="AF21" s="27"/>
      <c r="AG21" s="73">
        <v>14</v>
      </c>
      <c r="AH21" s="32"/>
      <c r="AI21" s="40">
        <f>SUM(X21,AG21)</f>
        <v>35</v>
      </c>
      <c r="AJ21" s="32">
        <f>AVERAGE(AC21,AA21,R21,P21,I21,G21)</f>
        <v>31.5</v>
      </c>
      <c r="AK21" s="31"/>
      <c r="AL21" s="17">
        <v>31</v>
      </c>
      <c r="AM21" s="13"/>
      <c r="AN21" s="17">
        <v>31</v>
      </c>
      <c r="AO21" s="13"/>
      <c r="AP21" s="17">
        <f t="shared" si="41"/>
        <v>62</v>
      </c>
      <c r="AQ21" s="13"/>
      <c r="AR21" s="73">
        <v>21</v>
      </c>
      <c r="AT21" s="40">
        <f t="shared" si="42"/>
        <v>56</v>
      </c>
      <c r="AU21" s="44">
        <f t="shared" si="43"/>
        <v>31.333333333333332</v>
      </c>
      <c r="AV21" s="31"/>
      <c r="AW21" s="17" t="s">
        <v>23</v>
      </c>
      <c r="AX21" s="53"/>
      <c r="AY21" s="22" t="s">
        <v>23</v>
      </c>
      <c r="AZ21" s="53"/>
      <c r="BA21" s="22">
        <f t="shared" si="44"/>
        <v>0</v>
      </c>
      <c r="BB21" s="13"/>
      <c r="BC21" s="73" t="s">
        <v>23</v>
      </c>
      <c r="BE21" s="40">
        <f t="shared" si="45"/>
        <v>56</v>
      </c>
      <c r="BF21" s="51">
        <f>AVERAGE(AY21,AW21,AN21,AL21,AC21,AA21,R21,P21,I21,G21)</f>
        <v>31.333333333333332</v>
      </c>
      <c r="BG21" s="31"/>
      <c r="BH21" s="17" t="s">
        <v>23</v>
      </c>
      <c r="BI21" s="53"/>
      <c r="BJ21" s="22" t="s">
        <v>215</v>
      </c>
      <c r="BK21" s="53"/>
      <c r="BL21" s="17">
        <f>SUM(BH21:BJ21)</f>
        <v>0</v>
      </c>
      <c r="BM21" s="13"/>
      <c r="BN21" s="73" t="s">
        <v>23</v>
      </c>
      <c r="BP21" s="40">
        <f t="shared" si="46"/>
        <v>56</v>
      </c>
      <c r="BQ21" s="51">
        <f>AVERAGE(BH21:BJ21,AW21:AY21,AL21:AN21,AA21:AC21,P21:R21,G21:I21)</f>
        <v>31.333333333333332</v>
      </c>
      <c r="BR21" s="31"/>
      <c r="BS21" s="76">
        <v>41</v>
      </c>
      <c r="BT21" s="53"/>
      <c r="BU21" s="76">
        <v>37</v>
      </c>
      <c r="BV21" s="53"/>
      <c r="BW21" s="76">
        <f t="shared" si="31"/>
        <v>78</v>
      </c>
      <c r="BX21" s="13"/>
      <c r="BY21" s="73">
        <v>7</v>
      </c>
      <c r="CA21" s="40">
        <f t="shared" si="27"/>
        <v>63</v>
      </c>
      <c r="CB21" s="51">
        <f>AVERAGE(BU21,BS21,BJ21,BH21,AY21,AW21,AN21,AL21,AC21,AA21,R21,P21,I21,G21)</f>
        <v>33.25</v>
      </c>
      <c r="CC21" s="31"/>
      <c r="CD21" s="17" t="s">
        <v>23</v>
      </c>
      <c r="CE21" s="70"/>
      <c r="CF21" s="22" t="s">
        <v>23</v>
      </c>
      <c r="CG21" s="70"/>
      <c r="CH21" s="22" t="s">
        <v>23</v>
      </c>
      <c r="CI21" s="13"/>
      <c r="CJ21" s="73" t="s">
        <v>23</v>
      </c>
      <c r="CL21" s="40">
        <f>SUM(CA21,CJ21)</f>
        <v>63</v>
      </c>
      <c r="CM21" s="51">
        <f>AVERAGE(CF21,CD21,BU21,BS21,BJ21,BH21,AY21,AW21,AN21,AL21,AC21,AA21,R21,P21,I21,G21)</f>
        <v>33.25</v>
      </c>
    </row>
    <row r="22" spans="1:91" ht="12" customHeight="1">
      <c r="A22" s="29" t="s">
        <v>16</v>
      </c>
      <c r="B22" s="19" t="s">
        <v>60</v>
      </c>
      <c r="C22" s="19" t="s">
        <v>205</v>
      </c>
      <c r="D22" s="23" t="s">
        <v>23</v>
      </c>
      <c r="E22" s="20" t="s">
        <v>122</v>
      </c>
      <c r="F22" s="5"/>
      <c r="G22" s="17" t="s">
        <v>23</v>
      </c>
      <c r="H22" s="4"/>
      <c r="I22" s="22" t="s">
        <v>23</v>
      </c>
      <c r="J22" s="4"/>
      <c r="K22" s="78">
        <f>SUM(G22,I22)</f>
        <v>0</v>
      </c>
      <c r="L22" s="79"/>
      <c r="M22" s="78" t="s">
        <v>23</v>
      </c>
      <c r="N22" s="78" t="e">
        <f>AVERAGE(G22,I22)</f>
        <v>#DIV/0!</v>
      </c>
      <c r="O22" s="31"/>
      <c r="P22" s="82" t="s">
        <v>23</v>
      </c>
      <c r="Q22" s="4"/>
      <c r="R22" s="22" t="s">
        <v>23</v>
      </c>
      <c r="S22" s="4"/>
      <c r="T22" s="17" t="s">
        <v>23</v>
      </c>
      <c r="U22" s="79"/>
      <c r="V22" s="78" t="s">
        <v>23</v>
      </c>
      <c r="W22" s="32"/>
      <c r="X22" s="78"/>
      <c r="Y22" s="78"/>
      <c r="Z22" s="63"/>
      <c r="AA22" s="17" t="s">
        <v>23</v>
      </c>
      <c r="AB22" s="39"/>
      <c r="AC22" s="17" t="s">
        <v>23</v>
      </c>
      <c r="AD22" s="4"/>
      <c r="AE22" s="78"/>
      <c r="AF22" s="79"/>
      <c r="AG22" s="78" t="s">
        <v>23</v>
      </c>
      <c r="AH22" s="32"/>
      <c r="AI22" s="78"/>
      <c r="AJ22" s="32"/>
      <c r="AK22" s="31"/>
      <c r="AL22" s="17" t="s">
        <v>23</v>
      </c>
      <c r="AN22" s="17" t="s">
        <v>23</v>
      </c>
      <c r="AP22" s="78">
        <f t="shared" si="41"/>
        <v>0</v>
      </c>
      <c r="AR22" s="78" t="s">
        <v>23</v>
      </c>
      <c r="AT22" s="40">
        <f t="shared" si="42"/>
        <v>0</v>
      </c>
      <c r="AU22" s="80" t="e">
        <f t="shared" si="43"/>
        <v>#DIV/0!</v>
      </c>
      <c r="AV22" s="30"/>
      <c r="AW22" s="22">
        <v>28</v>
      </c>
      <c r="AX22" s="53"/>
      <c r="AY22" s="17">
        <v>31</v>
      </c>
      <c r="AZ22" s="53"/>
      <c r="BA22" s="22">
        <f t="shared" si="44"/>
        <v>59</v>
      </c>
      <c r="BC22" s="78">
        <v>24</v>
      </c>
      <c r="BE22" s="40">
        <f t="shared" si="45"/>
        <v>24</v>
      </c>
      <c r="BF22" s="51">
        <f>AVERAGE(AY22,AW22,AN22,AL22,AC22,AA22,R22,P22,I22,G22)</f>
        <v>29.5</v>
      </c>
      <c r="BG22" s="30"/>
      <c r="BH22" s="17">
        <v>31</v>
      </c>
      <c r="BI22" s="53"/>
      <c r="BJ22" s="22" t="s">
        <v>215</v>
      </c>
      <c r="BK22" s="53"/>
      <c r="BL22" s="17">
        <f>SUM(BH22:BJ22)</f>
        <v>31</v>
      </c>
      <c r="BM22" s="13"/>
      <c r="BN22" s="78">
        <v>25</v>
      </c>
      <c r="BP22" s="40">
        <f t="shared" si="46"/>
        <v>49</v>
      </c>
      <c r="BQ22" s="51">
        <f>AVERAGE(BH22:BJ22,AW22:AY22,AL22:AN22,AA22:AC22,P22:R22,G22:I22)</f>
        <v>30</v>
      </c>
      <c r="BR22" s="30"/>
      <c r="BS22" s="76">
        <v>38</v>
      </c>
      <c r="BT22" s="53"/>
      <c r="BU22" s="76">
        <v>39</v>
      </c>
      <c r="BV22" s="53"/>
      <c r="BW22" s="76">
        <f t="shared" si="26"/>
        <v>77</v>
      </c>
      <c r="BX22" s="13"/>
      <c r="BY22" s="78">
        <v>8</v>
      </c>
      <c r="BZ22" s="4"/>
      <c r="CA22" s="40">
        <f t="shared" si="12"/>
        <v>57</v>
      </c>
      <c r="CB22" s="51">
        <f>AVERAGE(BU22,BS22,BJ22,BH22,AY22,AW22,AN22,AL22,AC22,AA22,R22,P22,I22,G22)</f>
        <v>33.4</v>
      </c>
      <c r="CC22" s="30"/>
      <c r="CD22" s="17" t="s">
        <v>23</v>
      </c>
      <c r="CE22" s="70"/>
      <c r="CF22" s="22" t="s">
        <v>23</v>
      </c>
      <c r="CG22" s="70"/>
      <c r="CH22" s="22" t="s">
        <v>23</v>
      </c>
      <c r="CI22" s="13"/>
      <c r="CJ22" s="78" t="s">
        <v>23</v>
      </c>
      <c r="CK22" s="4"/>
      <c r="CL22" s="40">
        <f>SUM(CA22,CJ22)</f>
        <v>57</v>
      </c>
      <c r="CM22" s="51">
        <f>AVERAGE(CF22,CD22,BU22,BS22,BJ22,BH22,AY22,AW22,AN22,AL22,AC22,AA22,R22,P22,I22,G22)</f>
        <v>33.4</v>
      </c>
    </row>
    <row r="23" spans="1:91" ht="12" customHeight="1">
      <c r="A23" s="29" t="s">
        <v>23</v>
      </c>
      <c r="B23" s="19" t="s">
        <v>90</v>
      </c>
      <c r="C23" s="19" t="s">
        <v>44</v>
      </c>
      <c r="D23" s="23" t="s">
        <v>23</v>
      </c>
      <c r="E23" s="20" t="s">
        <v>122</v>
      </c>
      <c r="F23" s="5"/>
      <c r="G23" s="17">
        <v>34</v>
      </c>
      <c r="H23" s="4"/>
      <c r="I23" s="73">
        <v>37</v>
      </c>
      <c r="J23" s="4"/>
      <c r="K23" s="17">
        <f t="shared" ref="K23" si="65">SUM(G23+I23)</f>
        <v>71</v>
      </c>
      <c r="L23" s="74"/>
      <c r="M23" s="73">
        <v>7</v>
      </c>
      <c r="N23" s="73">
        <f t="shared" ref="N23" si="66">AVERAGE(G23,I23)</f>
        <v>35.5</v>
      </c>
      <c r="O23" s="30"/>
      <c r="P23" s="82">
        <v>39</v>
      </c>
      <c r="Q23" s="4"/>
      <c r="R23" s="22">
        <v>38</v>
      </c>
      <c r="S23" s="4"/>
      <c r="T23" s="36">
        <v>77</v>
      </c>
      <c r="U23" s="74"/>
      <c r="V23" s="73">
        <v>3</v>
      </c>
      <c r="W23" s="32"/>
      <c r="X23" s="78">
        <f t="shared" ref="X23" si="67">SUM(M23,V23)</f>
        <v>10</v>
      </c>
      <c r="Y23" s="73">
        <f>AVERAGE(P23:R23,G23:I23)</f>
        <v>37</v>
      </c>
      <c r="Z23" s="64"/>
      <c r="AA23" s="36">
        <v>37</v>
      </c>
      <c r="AB23" s="4"/>
      <c r="AC23" s="22">
        <v>29</v>
      </c>
      <c r="AD23" s="4"/>
      <c r="AE23" s="17">
        <f t="shared" ref="AE23" si="68">SUM(AA23:AC23)</f>
        <v>66</v>
      </c>
      <c r="AF23" s="74"/>
      <c r="AG23" s="73">
        <v>14</v>
      </c>
      <c r="AH23" s="32"/>
      <c r="AI23" s="40">
        <f t="shared" ref="AI23" si="69">SUM(X23,AG23)</f>
        <v>24</v>
      </c>
      <c r="AJ23" s="32">
        <f t="shared" ref="AJ23" si="70">AVERAGE(AC23,AA23,R23,P23,I23,G23)</f>
        <v>35.666666666666664</v>
      </c>
      <c r="AK23" s="30"/>
      <c r="AL23" s="73"/>
      <c r="AN23" s="73"/>
      <c r="AP23" s="17">
        <f t="shared" ref="AP23" si="71">SUM(AL23:AN23)</f>
        <v>0</v>
      </c>
      <c r="AR23" s="73"/>
      <c r="AT23" s="40">
        <f t="shared" ref="AT23" si="72">SUM(AR23,AI23)</f>
        <v>24</v>
      </c>
      <c r="AU23" s="44">
        <f t="shared" ref="AU23" si="73">AVERAGE(G23,I23,P23,R23,AA23,AC23,AL23,AN23)</f>
        <v>35.666666666666664</v>
      </c>
      <c r="AV23" s="30"/>
      <c r="AW23" s="76">
        <v>38</v>
      </c>
      <c r="AY23" s="17">
        <v>32</v>
      </c>
      <c r="BA23" s="17">
        <f t="shared" si="21"/>
        <v>70</v>
      </c>
      <c r="BC23" s="78">
        <v>11</v>
      </c>
      <c r="BE23" s="40">
        <f t="shared" ref="BE23:BE47" si="74">SUM(AT23,BC23)</f>
        <v>35</v>
      </c>
      <c r="BF23" s="51">
        <f t="shared" ref="BF23:BF35" si="75">AVERAGE(AY23,AW23,AN23,AL23,AC23,AA23,R23,P23,I23,G23)</f>
        <v>35.5</v>
      </c>
      <c r="BG23" s="30"/>
      <c r="BH23" s="73">
        <v>38</v>
      </c>
      <c r="BI23" s="13"/>
      <c r="BJ23" s="22" t="s">
        <v>215</v>
      </c>
      <c r="BK23" s="13"/>
      <c r="BL23" s="17">
        <f t="shared" ref="BL23" si="76">SUM(BH23:BJ23)</f>
        <v>38</v>
      </c>
      <c r="BM23" s="13"/>
      <c r="BN23" s="73">
        <v>14</v>
      </c>
      <c r="BP23" s="40">
        <f t="shared" ref="BP23:BP47" si="77">SUM(BE23,BN23)</f>
        <v>49</v>
      </c>
      <c r="BQ23" s="51">
        <f t="shared" ref="BQ23:BQ35" si="78">AVERAGE(BH23:BJ23,AW23:AY23,AL23:AN23,AA23:AC23,P23:R23,G23:I23)</f>
        <v>35.777777777777779</v>
      </c>
      <c r="BR23" s="30"/>
      <c r="BS23" s="17">
        <v>30</v>
      </c>
      <c r="BT23" s="53"/>
      <c r="BU23" s="17">
        <v>32</v>
      </c>
      <c r="BV23" s="53"/>
      <c r="BW23" s="17">
        <f t="shared" si="26"/>
        <v>62</v>
      </c>
      <c r="BX23" s="13"/>
      <c r="BY23" s="73">
        <v>19</v>
      </c>
      <c r="BZ23" s="4"/>
      <c r="CA23" s="40">
        <f t="shared" si="27"/>
        <v>68</v>
      </c>
      <c r="CB23" s="51"/>
      <c r="CC23" s="31"/>
      <c r="CD23" s="22" t="s">
        <v>23</v>
      </c>
      <c r="CE23" s="53"/>
      <c r="CF23" s="22" t="s">
        <v>23</v>
      </c>
      <c r="CG23" s="53"/>
      <c r="CH23" s="22" t="s">
        <v>23</v>
      </c>
      <c r="CI23" s="13"/>
      <c r="CJ23" s="73" t="s">
        <v>23</v>
      </c>
      <c r="CK23" s="4"/>
      <c r="CL23" s="73"/>
      <c r="CM23" s="51">
        <f t="shared" ref="CM23" si="79">AVERAGE(CF23,CD23,BU23,BS23,BJ23,BH23,AY23,AW23,AN23,AL23,AC23,AA23,R23,P23,I23,G23)</f>
        <v>34.909090909090907</v>
      </c>
    </row>
    <row r="24" spans="1:91" s="4" customFormat="1" ht="12" customHeight="1">
      <c r="A24" s="29" t="s">
        <v>18</v>
      </c>
      <c r="B24" s="19" t="s">
        <v>110</v>
      </c>
      <c r="C24" s="19" t="s">
        <v>111</v>
      </c>
      <c r="D24" s="75">
        <v>33608</v>
      </c>
      <c r="E24" s="25" t="s">
        <v>112</v>
      </c>
      <c r="F24" s="5"/>
      <c r="G24" s="22">
        <v>28</v>
      </c>
      <c r="I24" s="17">
        <v>30</v>
      </c>
      <c r="K24" s="22">
        <f t="shared" ref="K24" si="80">SUM(G24+I24)</f>
        <v>58</v>
      </c>
      <c r="L24" s="10"/>
      <c r="M24" s="72">
        <v>24</v>
      </c>
      <c r="N24" s="73">
        <f>AVERAGE(G24,I24)</f>
        <v>29</v>
      </c>
      <c r="O24" s="31"/>
      <c r="P24" s="82" t="s">
        <v>23</v>
      </c>
      <c r="R24" s="22" t="s">
        <v>23</v>
      </c>
      <c r="T24" s="17">
        <f>SUM(P24:R24)</f>
        <v>0</v>
      </c>
      <c r="U24" s="27"/>
      <c r="V24" s="73" t="s">
        <v>23</v>
      </c>
      <c r="W24" s="32"/>
      <c r="X24" s="78">
        <f>SUM(M24,V24)</f>
        <v>24</v>
      </c>
      <c r="Y24" s="62">
        <f>AVERAGE(R24,P24,I24,G24)</f>
        <v>29</v>
      </c>
      <c r="Z24" s="31"/>
      <c r="AA24" s="17">
        <v>31</v>
      </c>
      <c r="AB24" s="39"/>
      <c r="AC24" s="17">
        <v>33</v>
      </c>
      <c r="AE24" s="17">
        <f>SUM(AA24:AC24)</f>
        <v>64</v>
      </c>
      <c r="AF24" s="27"/>
      <c r="AG24" s="73">
        <v>20</v>
      </c>
      <c r="AH24" s="32"/>
      <c r="AI24" s="40">
        <f>SUM(X24,AG24)</f>
        <v>44</v>
      </c>
      <c r="AJ24" s="32">
        <f>AVERAGE(AC24,AA24,R24,P24,I24,G24)</f>
        <v>30.5</v>
      </c>
      <c r="AK24" s="31"/>
      <c r="AL24" s="17" t="s">
        <v>23</v>
      </c>
      <c r="AM24" s="13"/>
      <c r="AN24" s="17" t="s">
        <v>23</v>
      </c>
      <c r="AO24" s="13"/>
      <c r="AP24" s="17">
        <f t="shared" ref="AP24:AP33" si="81">SUM(AL24:AN24)</f>
        <v>0</v>
      </c>
      <c r="AQ24" s="13"/>
      <c r="AR24" s="73" t="s">
        <v>23</v>
      </c>
      <c r="AT24" s="40">
        <f t="shared" ref="AT24:AT33" si="82">SUM(AR24,AI24)</f>
        <v>44</v>
      </c>
      <c r="AU24" s="80">
        <f t="shared" ref="AU24:AU33" si="83">AVERAGE(G24,I24,P24,R24,AA24,AC24,AL24,AN24)</f>
        <v>30.5</v>
      </c>
      <c r="AV24" s="31"/>
      <c r="AW24" s="17" t="s">
        <v>23</v>
      </c>
      <c r="AX24" s="53"/>
      <c r="AY24" s="22" t="s">
        <v>23</v>
      </c>
      <c r="AZ24" s="53"/>
      <c r="BA24" s="22">
        <f t="shared" ref="BA24:BA33" si="84">SUM(AW24,AY24)</f>
        <v>0</v>
      </c>
      <c r="BB24" s="13"/>
      <c r="BC24" s="73" t="s">
        <v>23</v>
      </c>
      <c r="BE24" s="40">
        <f t="shared" ref="BE24:BE33" si="85">SUM(AT24,BC24)</f>
        <v>44</v>
      </c>
      <c r="BF24" s="51">
        <f t="shared" ref="BF24:BF33" si="86">AVERAGE(AY24,AW24,AN24,AL24,AC24,AA24,R24,P24,I24,G24)</f>
        <v>30.5</v>
      </c>
      <c r="BG24" s="31"/>
      <c r="BH24" s="17" t="s">
        <v>23</v>
      </c>
      <c r="BI24" s="53"/>
      <c r="BJ24" s="22" t="s">
        <v>215</v>
      </c>
      <c r="BK24" s="53"/>
      <c r="BL24" s="17">
        <f t="shared" ref="BL24" si="87">SUM(BH24:BJ24)</f>
        <v>0</v>
      </c>
      <c r="BM24" s="13"/>
      <c r="BN24" s="73" t="s">
        <v>23</v>
      </c>
      <c r="BP24" s="40">
        <f t="shared" ref="BP24:BP33" si="88">SUM(BE24,BN24)</f>
        <v>44</v>
      </c>
      <c r="BQ24" s="51">
        <f t="shared" ref="BQ24:BQ33" si="89">AVERAGE(BH24:BJ24,AW24:AY24,AL24:AN24,AA24:AC24,P24:R24,G24:I24)</f>
        <v>30.5</v>
      </c>
      <c r="BR24" s="31"/>
      <c r="BS24" s="22">
        <v>29</v>
      </c>
      <c r="BT24" s="53"/>
      <c r="BU24" s="22">
        <v>29</v>
      </c>
      <c r="BV24" s="53"/>
      <c r="BW24" s="22">
        <f t="shared" si="31"/>
        <v>58</v>
      </c>
      <c r="BX24" s="13"/>
      <c r="BY24" s="73">
        <v>24</v>
      </c>
      <c r="CA24" s="40">
        <f t="shared" si="12"/>
        <v>68</v>
      </c>
      <c r="CB24" s="51">
        <f>AVERAGE(BU24,BS24,BJ24,BH24,AY24,AW24,AN24,AL24,AC24,AA24,R24,P24,I24,G24)</f>
        <v>30</v>
      </c>
      <c r="CC24" s="31"/>
      <c r="CD24" s="17" t="s">
        <v>23</v>
      </c>
      <c r="CE24" s="70"/>
      <c r="CF24" s="22" t="s">
        <v>23</v>
      </c>
      <c r="CG24" s="70"/>
      <c r="CH24" s="22" t="s">
        <v>23</v>
      </c>
      <c r="CI24" s="13"/>
      <c r="CJ24" s="73" t="s">
        <v>23</v>
      </c>
      <c r="CL24" s="40">
        <f>SUM(CA24,CJ24)</f>
        <v>68</v>
      </c>
      <c r="CM24" s="51">
        <f>AVERAGE(CF24,CD24,BU24,BS24,BJ24,BH24,AY24,AW24,AN24,AL24,AC24,AA24,R24,P24,I24,G24)</f>
        <v>30</v>
      </c>
    </row>
    <row r="25" spans="1:91" s="4" customFormat="1" ht="12" customHeight="1">
      <c r="A25" s="29" t="s">
        <v>19</v>
      </c>
      <c r="B25" s="19" t="s">
        <v>60</v>
      </c>
      <c r="C25" s="19" t="s">
        <v>61</v>
      </c>
      <c r="D25" s="23">
        <v>35539</v>
      </c>
      <c r="E25" s="24" t="s">
        <v>62</v>
      </c>
      <c r="F25" s="5"/>
      <c r="G25" s="22">
        <v>29</v>
      </c>
      <c r="I25" s="17">
        <v>30</v>
      </c>
      <c r="K25" s="22">
        <f t="shared" ref="K25" si="90">SUM(G25+I25)</f>
        <v>59</v>
      </c>
      <c r="L25" s="10"/>
      <c r="M25" s="72">
        <v>23</v>
      </c>
      <c r="N25" s="18">
        <f>AVERAGE(G25,I25)</f>
        <v>29.5</v>
      </c>
      <c r="O25" s="31"/>
      <c r="P25" s="82" t="s">
        <v>23</v>
      </c>
      <c r="R25" s="22" t="s">
        <v>23</v>
      </c>
      <c r="T25" s="17">
        <f>SUM(P25:R25)</f>
        <v>0</v>
      </c>
      <c r="U25" s="27"/>
      <c r="V25" s="73" t="s">
        <v>23</v>
      </c>
      <c r="W25" s="32"/>
      <c r="X25" s="78">
        <f t="shared" ref="X25" si="91">SUM(M25,V25)</f>
        <v>23</v>
      </c>
      <c r="Y25" s="18">
        <f t="shared" ref="Y25" si="92">AVERAGE(R25,P25,I25,G25)</f>
        <v>29.5</v>
      </c>
      <c r="Z25" s="31"/>
      <c r="AA25" s="36">
        <v>36</v>
      </c>
      <c r="AB25" s="39"/>
      <c r="AC25" s="17">
        <v>30</v>
      </c>
      <c r="AE25" s="17">
        <f t="shared" ref="AE25" si="93">SUM(AA25:AC25)</f>
        <v>66</v>
      </c>
      <c r="AF25" s="27"/>
      <c r="AG25" s="73">
        <v>14</v>
      </c>
      <c r="AH25" s="32"/>
      <c r="AI25" s="40">
        <f t="shared" ref="AI25" si="94">SUM(X25,AG25)</f>
        <v>37</v>
      </c>
      <c r="AJ25" s="32">
        <f t="shared" ref="AJ25" si="95">AVERAGE(AC25,AA25,R25,P25,I25,G25)</f>
        <v>31.25</v>
      </c>
      <c r="AK25" s="31"/>
      <c r="AL25" s="17" t="s">
        <v>23</v>
      </c>
      <c r="AM25" s="13"/>
      <c r="AN25" s="17" t="s">
        <v>23</v>
      </c>
      <c r="AO25" s="13"/>
      <c r="AP25" s="17">
        <f t="shared" si="81"/>
        <v>0</v>
      </c>
      <c r="AQ25" s="13"/>
      <c r="AR25" s="73" t="s">
        <v>23</v>
      </c>
      <c r="AT25" s="40">
        <f t="shared" si="82"/>
        <v>37</v>
      </c>
      <c r="AU25" s="44">
        <f t="shared" si="83"/>
        <v>31.25</v>
      </c>
      <c r="AV25" s="31"/>
      <c r="AW25" s="17" t="s">
        <v>23</v>
      </c>
      <c r="AX25" s="53"/>
      <c r="AY25" s="22" t="s">
        <v>23</v>
      </c>
      <c r="AZ25" s="53"/>
      <c r="BA25" s="22">
        <f t="shared" si="84"/>
        <v>0</v>
      </c>
      <c r="BB25" s="13"/>
      <c r="BC25" s="73" t="s">
        <v>23</v>
      </c>
      <c r="BE25" s="40">
        <f t="shared" si="85"/>
        <v>37</v>
      </c>
      <c r="BF25" s="51">
        <f t="shared" si="86"/>
        <v>31.25</v>
      </c>
      <c r="BG25" s="31"/>
      <c r="BH25" s="17" t="s">
        <v>23</v>
      </c>
      <c r="BI25" s="53"/>
      <c r="BJ25" s="22" t="s">
        <v>215</v>
      </c>
      <c r="BK25" s="53"/>
      <c r="BL25" s="17">
        <f t="shared" ref="BL25:BL35" si="96">SUM(BH25:BJ25)</f>
        <v>0</v>
      </c>
      <c r="BM25" s="13"/>
      <c r="BN25" s="73" t="s">
        <v>23</v>
      </c>
      <c r="BP25" s="40">
        <f t="shared" si="88"/>
        <v>37</v>
      </c>
      <c r="BQ25" s="51">
        <f t="shared" si="89"/>
        <v>31.25</v>
      </c>
      <c r="BR25" s="31"/>
      <c r="BS25" s="17" t="s">
        <v>23</v>
      </c>
      <c r="BT25" s="53"/>
      <c r="BU25" s="17" t="s">
        <v>23</v>
      </c>
      <c r="BV25" s="53"/>
      <c r="BW25" s="22">
        <f t="shared" si="26"/>
        <v>0</v>
      </c>
      <c r="BX25" s="13"/>
      <c r="BY25" s="73" t="s">
        <v>23</v>
      </c>
      <c r="CA25" s="40">
        <f t="shared" si="27"/>
        <v>37</v>
      </c>
      <c r="CB25" s="51">
        <f t="shared" ref="CB25" si="97">AVERAGE(BU25,BS25,BJ25,BH25,AY25,AW25,AN25,AL25,AC25,AA25,R25,P25,I25,G25)</f>
        <v>31.25</v>
      </c>
      <c r="CC25" s="31"/>
      <c r="CD25" s="17" t="s">
        <v>23</v>
      </c>
      <c r="CE25" s="70"/>
      <c r="CF25" s="22" t="s">
        <v>23</v>
      </c>
      <c r="CG25" s="70"/>
      <c r="CH25" s="22" t="s">
        <v>23</v>
      </c>
      <c r="CI25" s="13"/>
      <c r="CJ25" s="73" t="s">
        <v>23</v>
      </c>
      <c r="CL25" s="40">
        <f>SUM(CA25,CJ25)</f>
        <v>37</v>
      </c>
      <c r="CM25" s="51">
        <f>AVERAGE(CF25,CD25,BU25,BS25,BJ25,BH25,AY25,AW25,AN25,AL25,AC25,AA25,R25,P25,I25,G25)</f>
        <v>31.25</v>
      </c>
    </row>
    <row r="26" spans="1:91" s="4" customFormat="1" ht="14.25" customHeight="1">
      <c r="A26" s="29" t="s">
        <v>20</v>
      </c>
      <c r="B26" s="19" t="s">
        <v>118</v>
      </c>
      <c r="C26" s="19" t="s">
        <v>119</v>
      </c>
      <c r="D26" s="23">
        <v>49335</v>
      </c>
      <c r="E26" s="25" t="s">
        <v>70</v>
      </c>
      <c r="F26" s="3"/>
      <c r="G26" s="36">
        <v>37</v>
      </c>
      <c r="I26" s="17">
        <v>30</v>
      </c>
      <c r="K26" s="17">
        <f t="shared" ref="K26" si="98">SUM(G26+I26)</f>
        <v>67</v>
      </c>
      <c r="L26" s="10"/>
      <c r="M26" s="72">
        <v>13</v>
      </c>
      <c r="N26" s="73">
        <f>AVERAGE(G26,I26)</f>
        <v>33.5</v>
      </c>
      <c r="O26" s="31"/>
      <c r="P26" s="82">
        <v>39</v>
      </c>
      <c r="R26" s="22">
        <v>38</v>
      </c>
      <c r="T26" s="36">
        <f>SUM(P26:R26)</f>
        <v>77</v>
      </c>
      <c r="U26" s="27"/>
      <c r="V26" s="73">
        <v>3</v>
      </c>
      <c r="W26" s="32"/>
      <c r="X26" s="78">
        <f>SUM(M26,V26)</f>
        <v>16</v>
      </c>
      <c r="Y26" s="18">
        <f>AVERAGE(R26,P26,I26,G26)</f>
        <v>36</v>
      </c>
      <c r="Z26" s="31"/>
      <c r="AA26" s="17" t="s">
        <v>23</v>
      </c>
      <c r="AB26" s="39"/>
      <c r="AC26" s="17" t="s">
        <v>23</v>
      </c>
      <c r="AE26" s="17">
        <f>SUM(AA26:AC26)</f>
        <v>0</v>
      </c>
      <c r="AF26" s="27"/>
      <c r="AG26" s="73" t="s">
        <v>23</v>
      </c>
      <c r="AH26" s="32"/>
      <c r="AI26" s="40">
        <f>SUM(X26,AG26)</f>
        <v>16</v>
      </c>
      <c r="AJ26" s="32">
        <f>AVERAGE(AC26,AA26,R26,P26,I26,G26)</f>
        <v>36</v>
      </c>
      <c r="AK26" s="31"/>
      <c r="AL26" s="17">
        <v>31</v>
      </c>
      <c r="AM26" s="13"/>
      <c r="AN26" s="17">
        <v>32</v>
      </c>
      <c r="AO26" s="13"/>
      <c r="AP26" s="17">
        <f t="shared" si="81"/>
        <v>63</v>
      </c>
      <c r="AQ26" s="13"/>
      <c r="AR26" s="73">
        <v>19</v>
      </c>
      <c r="AT26" s="40">
        <f t="shared" si="82"/>
        <v>35</v>
      </c>
      <c r="AU26" s="80">
        <f t="shared" si="83"/>
        <v>34.5</v>
      </c>
      <c r="AV26" s="31"/>
      <c r="AW26" s="17" t="s">
        <v>23</v>
      </c>
      <c r="AX26" s="53"/>
      <c r="AY26" s="22" t="s">
        <v>23</v>
      </c>
      <c r="AZ26" s="53"/>
      <c r="BA26" s="22">
        <f t="shared" si="84"/>
        <v>0</v>
      </c>
      <c r="BB26" s="13"/>
      <c r="BC26" s="73" t="s">
        <v>23</v>
      </c>
      <c r="BE26" s="40">
        <f t="shared" si="85"/>
        <v>35</v>
      </c>
      <c r="BF26" s="51">
        <f t="shared" si="86"/>
        <v>34.5</v>
      </c>
      <c r="BG26" s="31"/>
      <c r="BH26" s="17" t="s">
        <v>23</v>
      </c>
      <c r="BI26" s="53"/>
      <c r="BJ26" s="22" t="s">
        <v>215</v>
      </c>
      <c r="BK26" s="53"/>
      <c r="BL26" s="17">
        <f t="shared" si="96"/>
        <v>0</v>
      </c>
      <c r="BM26" s="13"/>
      <c r="BN26" s="73" t="s">
        <v>23</v>
      </c>
      <c r="BP26" s="40">
        <f t="shared" si="88"/>
        <v>35</v>
      </c>
      <c r="BQ26" s="51">
        <f t="shared" si="89"/>
        <v>34.5</v>
      </c>
      <c r="BR26" s="31"/>
      <c r="BS26" s="17" t="s">
        <v>23</v>
      </c>
      <c r="BT26" s="53"/>
      <c r="BU26" s="17" t="s">
        <v>23</v>
      </c>
      <c r="BV26" s="53"/>
      <c r="BW26" s="17">
        <f t="shared" si="26"/>
        <v>0</v>
      </c>
      <c r="BX26" s="13"/>
      <c r="BY26" s="73" t="s">
        <v>23</v>
      </c>
      <c r="CA26" s="40">
        <f t="shared" si="12"/>
        <v>35</v>
      </c>
      <c r="CB26" s="51">
        <f>AVERAGE(BU26,BS26,BJ26,BH26,AY26,AW26,AN26,AL26,AC26,AA26,R26,P26,I26,G26)</f>
        <v>34.5</v>
      </c>
      <c r="CC26" s="31"/>
      <c r="CD26" s="17" t="s">
        <v>23</v>
      </c>
      <c r="CE26" s="70"/>
      <c r="CF26" s="22" t="s">
        <v>23</v>
      </c>
      <c r="CG26" s="70"/>
      <c r="CH26" s="22" t="s">
        <v>23</v>
      </c>
      <c r="CI26" s="13"/>
      <c r="CJ26" s="73" t="s">
        <v>23</v>
      </c>
      <c r="CL26" s="40">
        <f t="shared" ref="CL26" si="99">SUM(CA26,CJ26)</f>
        <v>35</v>
      </c>
      <c r="CM26" s="51">
        <f>AVERAGE(CF26,CD26,BU26,BS26,BJ26,BH26,AY26,AW26,AN26,AL26,AC26,AA26,R26,P26,I26,G26)</f>
        <v>34.5</v>
      </c>
    </row>
    <row r="27" spans="1:91" s="4" customFormat="1" ht="12" customHeight="1">
      <c r="A27" s="29" t="s">
        <v>21</v>
      </c>
      <c r="B27" s="19" t="s">
        <v>52</v>
      </c>
      <c r="C27" s="19" t="s">
        <v>53</v>
      </c>
      <c r="D27" s="23">
        <v>66085</v>
      </c>
      <c r="E27" s="25" t="s">
        <v>33</v>
      </c>
      <c r="F27" s="5"/>
      <c r="G27" s="36">
        <v>38</v>
      </c>
      <c r="I27" s="17">
        <v>32</v>
      </c>
      <c r="K27" s="17">
        <f>SUM(G27+I27)</f>
        <v>70</v>
      </c>
      <c r="L27" s="10"/>
      <c r="M27" s="72">
        <v>8</v>
      </c>
      <c r="N27" s="18">
        <f t="shared" ref="N27" si="100">AVERAGE(G27,I27)</f>
        <v>35</v>
      </c>
      <c r="O27" s="31"/>
      <c r="P27" s="82" t="s">
        <v>23</v>
      </c>
      <c r="R27" s="22" t="s">
        <v>23</v>
      </c>
      <c r="T27" s="17">
        <f>SUM(P27:R27)</f>
        <v>0</v>
      </c>
      <c r="U27" s="27"/>
      <c r="V27" s="73" t="s">
        <v>23</v>
      </c>
      <c r="W27" s="32"/>
      <c r="X27" s="78">
        <f>SUM(M27,V27)</f>
        <v>8</v>
      </c>
      <c r="Y27" s="18">
        <f t="shared" ref="Y27" si="101">AVERAGE(R27,P27,I27,G27)</f>
        <v>35</v>
      </c>
      <c r="Z27" s="31"/>
      <c r="AA27" s="22">
        <v>28</v>
      </c>
      <c r="AB27" s="39"/>
      <c r="AC27" s="17">
        <v>35</v>
      </c>
      <c r="AE27" s="17">
        <f>SUM(AA27:AC27)</f>
        <v>63</v>
      </c>
      <c r="AF27" s="27"/>
      <c r="AG27" s="73">
        <v>23</v>
      </c>
      <c r="AH27" s="32"/>
      <c r="AI27" s="40">
        <f>SUM(X27,AG27)</f>
        <v>31</v>
      </c>
      <c r="AJ27" s="32">
        <f>AVERAGE(AC27,AA27,R27,P27,I27,G27)</f>
        <v>33.25</v>
      </c>
      <c r="AK27" s="31"/>
      <c r="AL27" s="36">
        <v>39</v>
      </c>
      <c r="AM27" s="13"/>
      <c r="AN27" s="36">
        <v>37</v>
      </c>
      <c r="AO27" s="13"/>
      <c r="AP27" s="36">
        <f t="shared" si="81"/>
        <v>76</v>
      </c>
      <c r="AQ27" s="13"/>
      <c r="AR27" s="73">
        <v>3</v>
      </c>
      <c r="AT27" s="40">
        <f t="shared" si="82"/>
        <v>34</v>
      </c>
      <c r="AU27" s="44">
        <f t="shared" si="83"/>
        <v>34.833333333333336</v>
      </c>
      <c r="AV27" s="31"/>
      <c r="AW27" s="17" t="s">
        <v>23</v>
      </c>
      <c r="AX27" s="53"/>
      <c r="AY27" s="22" t="s">
        <v>23</v>
      </c>
      <c r="AZ27" s="53"/>
      <c r="BA27" s="22">
        <f t="shared" si="84"/>
        <v>0</v>
      </c>
      <c r="BB27" s="13"/>
      <c r="BC27" s="73" t="s">
        <v>23</v>
      </c>
      <c r="BE27" s="40">
        <f t="shared" si="85"/>
        <v>34</v>
      </c>
      <c r="BF27" s="51">
        <f t="shared" si="86"/>
        <v>34.833333333333336</v>
      </c>
      <c r="BG27" s="31"/>
      <c r="BH27" s="17" t="s">
        <v>23</v>
      </c>
      <c r="BI27" s="53"/>
      <c r="BJ27" s="22" t="s">
        <v>215</v>
      </c>
      <c r="BK27" s="53"/>
      <c r="BL27" s="17">
        <f t="shared" si="96"/>
        <v>0</v>
      </c>
      <c r="BM27" s="13"/>
      <c r="BN27" s="73" t="s">
        <v>23</v>
      </c>
      <c r="BP27" s="40">
        <f t="shared" si="88"/>
        <v>34</v>
      </c>
      <c r="BQ27" s="51">
        <f t="shared" si="89"/>
        <v>34.833333333333336</v>
      </c>
      <c r="BR27" s="31"/>
      <c r="BS27" s="17" t="s">
        <v>23</v>
      </c>
      <c r="BT27" s="53"/>
      <c r="BU27" s="17" t="s">
        <v>23</v>
      </c>
      <c r="BV27" s="53"/>
      <c r="BW27" s="22">
        <f t="shared" si="31"/>
        <v>0</v>
      </c>
      <c r="BX27" s="13"/>
      <c r="BY27" s="73" t="s">
        <v>23</v>
      </c>
      <c r="CA27" s="40">
        <f t="shared" si="27"/>
        <v>34</v>
      </c>
      <c r="CB27" s="51">
        <f>AVERAGE(BU27,BS27,BJ27,BH27,AY27,AW27,AN27,AL27,AC27,AA27,R27,P27,I27,G27)</f>
        <v>34.833333333333336</v>
      </c>
      <c r="CC27" s="31"/>
      <c r="CD27" s="17" t="s">
        <v>23</v>
      </c>
      <c r="CE27" s="70"/>
      <c r="CF27" s="22" t="s">
        <v>23</v>
      </c>
      <c r="CG27" s="70"/>
      <c r="CH27" s="22" t="s">
        <v>23</v>
      </c>
      <c r="CI27" s="13"/>
      <c r="CJ27" s="73" t="s">
        <v>23</v>
      </c>
      <c r="CL27" s="40">
        <f>SUM(CA27,CJ27)</f>
        <v>34</v>
      </c>
      <c r="CM27" s="51">
        <f>AVERAGE(CF27,CD27,BU27,BS27,BJ27,BH27,AY27,AW27,AN27,AL27,AC27,AA27,R27,P27,I27,G27)</f>
        <v>34.833333333333336</v>
      </c>
    </row>
    <row r="28" spans="1:91" s="4" customFormat="1" ht="12" customHeight="1">
      <c r="A28" s="29" t="s">
        <v>23</v>
      </c>
      <c r="B28" s="19" t="s">
        <v>46</v>
      </c>
      <c r="C28" s="19" t="s">
        <v>47</v>
      </c>
      <c r="D28" s="23">
        <v>65947</v>
      </c>
      <c r="E28" s="25" t="s">
        <v>45</v>
      </c>
      <c r="F28" s="5"/>
      <c r="G28" s="36">
        <v>36</v>
      </c>
      <c r="I28" s="17">
        <v>35</v>
      </c>
      <c r="K28" s="17">
        <f>SUM(G28+I28)</f>
        <v>71</v>
      </c>
      <c r="L28" s="10"/>
      <c r="M28" s="72">
        <v>7</v>
      </c>
      <c r="N28" s="18">
        <f t="shared" ref="N28" si="102">AVERAGE(G28,I28)</f>
        <v>35.5</v>
      </c>
      <c r="O28" s="31"/>
      <c r="P28" s="82" t="s">
        <v>23</v>
      </c>
      <c r="R28" s="22" t="s">
        <v>23</v>
      </c>
      <c r="T28" s="17">
        <f t="shared" ref="T28" si="103">SUM(P28:R28)</f>
        <v>0</v>
      </c>
      <c r="U28" s="27"/>
      <c r="V28" s="73" t="s">
        <v>23</v>
      </c>
      <c r="W28" s="32"/>
      <c r="X28" s="78">
        <f t="shared" ref="X28" si="104">SUM(M28,V28)</f>
        <v>7</v>
      </c>
      <c r="Y28" s="18">
        <f>AVERAGE(R28,P28,I28,G28)</f>
        <v>35.5</v>
      </c>
      <c r="Z28" s="31"/>
      <c r="AA28" s="36">
        <v>37</v>
      </c>
      <c r="AB28" s="39"/>
      <c r="AC28" s="17">
        <v>30</v>
      </c>
      <c r="AE28" s="17">
        <f t="shared" ref="AE28" si="105">SUM(AA28:AC28)</f>
        <v>67</v>
      </c>
      <c r="AF28" s="27"/>
      <c r="AG28" s="73">
        <v>9</v>
      </c>
      <c r="AH28" s="32"/>
      <c r="AI28" s="40">
        <f t="shared" ref="AI28" si="106">SUM(X28,AG28)</f>
        <v>16</v>
      </c>
      <c r="AJ28" s="32">
        <f t="shared" ref="AJ28" si="107">AVERAGE(AC28,AA28,R28,P28,I28,G28)</f>
        <v>34.5</v>
      </c>
      <c r="AK28" s="31"/>
      <c r="AL28" s="17" t="s">
        <v>23</v>
      </c>
      <c r="AM28" s="13"/>
      <c r="AN28" s="17" t="s">
        <v>23</v>
      </c>
      <c r="AO28" s="13"/>
      <c r="AP28" s="17">
        <f t="shared" si="81"/>
        <v>0</v>
      </c>
      <c r="AQ28" s="13"/>
      <c r="AR28" s="73" t="s">
        <v>23</v>
      </c>
      <c r="AT28" s="40">
        <f t="shared" si="82"/>
        <v>16</v>
      </c>
      <c r="AU28" s="44">
        <f t="shared" si="83"/>
        <v>34.5</v>
      </c>
      <c r="AV28" s="31"/>
      <c r="AW28" s="17">
        <v>35</v>
      </c>
      <c r="AX28" s="53"/>
      <c r="AY28" s="17">
        <v>31</v>
      </c>
      <c r="AZ28" s="53"/>
      <c r="BA28" s="17">
        <f t="shared" si="84"/>
        <v>66</v>
      </c>
      <c r="BB28" s="13"/>
      <c r="BC28" s="73">
        <v>18</v>
      </c>
      <c r="BE28" s="40">
        <f t="shared" si="85"/>
        <v>34</v>
      </c>
      <c r="BF28" s="51">
        <f t="shared" si="86"/>
        <v>34</v>
      </c>
      <c r="BG28" s="31"/>
      <c r="BH28" s="17" t="s">
        <v>23</v>
      </c>
      <c r="BI28" s="53"/>
      <c r="BJ28" s="22" t="s">
        <v>215</v>
      </c>
      <c r="BK28" s="53"/>
      <c r="BL28" s="17">
        <f t="shared" si="96"/>
        <v>0</v>
      </c>
      <c r="BM28" s="13"/>
      <c r="BN28" s="73" t="s">
        <v>23</v>
      </c>
      <c r="BP28" s="40">
        <f t="shared" si="88"/>
        <v>34</v>
      </c>
      <c r="BQ28" s="51">
        <f t="shared" si="89"/>
        <v>34</v>
      </c>
      <c r="BR28" s="31"/>
      <c r="BS28" s="17" t="s">
        <v>23</v>
      </c>
      <c r="BT28" s="53"/>
      <c r="BU28" s="17" t="s">
        <v>23</v>
      </c>
      <c r="BV28" s="53"/>
      <c r="BW28" s="22">
        <f t="shared" si="26"/>
        <v>0</v>
      </c>
      <c r="BX28" s="13"/>
      <c r="BY28" s="73" t="s">
        <v>23</v>
      </c>
      <c r="CA28" s="40">
        <f t="shared" si="12"/>
        <v>34</v>
      </c>
      <c r="CB28" s="51">
        <f>AVERAGE(BU28,BS28,BJ28,BH28,AY28,AW28,AN28,AL28,AC28,AA28,R28,P28,I28,G28)</f>
        <v>34</v>
      </c>
      <c r="CC28" s="31"/>
      <c r="CD28" s="17" t="s">
        <v>23</v>
      </c>
      <c r="CE28" s="70"/>
      <c r="CF28" s="22" t="s">
        <v>23</v>
      </c>
      <c r="CG28" s="70"/>
      <c r="CH28" s="22" t="s">
        <v>23</v>
      </c>
      <c r="CI28" s="13"/>
      <c r="CJ28" s="73" t="s">
        <v>23</v>
      </c>
      <c r="CL28" s="40">
        <f>SUM(CA28,CJ28)</f>
        <v>34</v>
      </c>
      <c r="CM28" s="51">
        <f t="shared" ref="CM28" si="108">AVERAGE(CF28,CD28,BU28,BS28,BJ28,BH28,AY28,AW28,AN28,AL28,AC28,AA28,R28,P28,I28,G28)</f>
        <v>34</v>
      </c>
    </row>
    <row r="29" spans="1:91" s="4" customFormat="1" ht="12" customHeight="1">
      <c r="A29" s="29" t="s">
        <v>79</v>
      </c>
      <c r="B29" s="19" t="s">
        <v>56</v>
      </c>
      <c r="C29" s="26" t="s">
        <v>57</v>
      </c>
      <c r="D29" s="23">
        <v>48944</v>
      </c>
      <c r="E29" s="25" t="s">
        <v>33</v>
      </c>
      <c r="F29" s="5"/>
      <c r="G29" s="17" t="s">
        <v>23</v>
      </c>
      <c r="I29" s="22" t="s">
        <v>23</v>
      </c>
      <c r="K29" s="73">
        <f>SUM(G29,I29)</f>
        <v>0</v>
      </c>
      <c r="L29" s="10"/>
      <c r="M29" s="72" t="s">
        <v>23</v>
      </c>
      <c r="N29" s="18" t="e">
        <f>AVERAGE(G29,I29)</f>
        <v>#DIV/0!</v>
      </c>
      <c r="O29" s="31"/>
      <c r="P29" s="82">
        <v>31</v>
      </c>
      <c r="R29" s="22">
        <v>35</v>
      </c>
      <c r="T29" s="17">
        <f>SUM(P29:R29)</f>
        <v>66</v>
      </c>
      <c r="U29" s="27"/>
      <c r="V29" s="73">
        <v>16</v>
      </c>
      <c r="W29" s="32"/>
      <c r="X29" s="78">
        <f>SUM(M29,V29)</f>
        <v>16</v>
      </c>
      <c r="Y29" s="18">
        <f>AVERAGE(R29,P29,I29,G29)</f>
        <v>33</v>
      </c>
      <c r="Z29" s="31"/>
      <c r="AA29" s="17">
        <v>32</v>
      </c>
      <c r="AB29" s="39"/>
      <c r="AC29" s="36">
        <v>37</v>
      </c>
      <c r="AE29" s="17">
        <f>SUM(AA29:AC29)</f>
        <v>69</v>
      </c>
      <c r="AF29" s="27"/>
      <c r="AG29" s="73">
        <v>7</v>
      </c>
      <c r="AH29" s="32"/>
      <c r="AI29" s="40">
        <f>SUM(X29,AG29)</f>
        <v>23</v>
      </c>
      <c r="AJ29" s="32">
        <f>AVERAGE(AC29,AA29,R29,P29,I29,G29)</f>
        <v>33.75</v>
      </c>
      <c r="AK29" s="31"/>
      <c r="AL29" s="17">
        <v>34</v>
      </c>
      <c r="AM29" s="13"/>
      <c r="AN29" s="36">
        <v>36</v>
      </c>
      <c r="AO29" s="13"/>
      <c r="AP29" s="36">
        <f t="shared" si="81"/>
        <v>70</v>
      </c>
      <c r="AQ29" s="13"/>
      <c r="AR29" s="73">
        <v>7</v>
      </c>
      <c r="AT29" s="40">
        <f t="shared" si="82"/>
        <v>30</v>
      </c>
      <c r="AU29" s="44">
        <f t="shared" si="83"/>
        <v>34.166666666666664</v>
      </c>
      <c r="AV29" s="31"/>
      <c r="AW29" s="17" t="s">
        <v>23</v>
      </c>
      <c r="AX29" s="53"/>
      <c r="AY29" s="22" t="s">
        <v>23</v>
      </c>
      <c r="AZ29" s="53"/>
      <c r="BA29" s="22">
        <f t="shared" si="84"/>
        <v>0</v>
      </c>
      <c r="BB29" s="13"/>
      <c r="BC29" s="73" t="s">
        <v>23</v>
      </c>
      <c r="BE29" s="40">
        <f t="shared" si="85"/>
        <v>30</v>
      </c>
      <c r="BF29" s="51">
        <f t="shared" si="86"/>
        <v>34.166666666666664</v>
      </c>
      <c r="BG29" s="31"/>
      <c r="BH29" s="17" t="s">
        <v>23</v>
      </c>
      <c r="BI29" s="53"/>
      <c r="BJ29" s="22" t="s">
        <v>215</v>
      </c>
      <c r="BK29" s="53"/>
      <c r="BL29" s="17">
        <f t="shared" si="96"/>
        <v>0</v>
      </c>
      <c r="BM29" s="13"/>
      <c r="BN29" s="73" t="s">
        <v>23</v>
      </c>
      <c r="BP29" s="40">
        <f t="shared" si="88"/>
        <v>30</v>
      </c>
      <c r="BQ29" s="51">
        <f t="shared" si="89"/>
        <v>34.166666666666664</v>
      </c>
      <c r="BR29" s="31"/>
      <c r="BS29" s="17" t="s">
        <v>23</v>
      </c>
      <c r="BT29" s="53"/>
      <c r="BU29" s="17" t="s">
        <v>23</v>
      </c>
      <c r="BV29" s="53"/>
      <c r="BW29" s="17">
        <f t="shared" si="26"/>
        <v>0</v>
      </c>
      <c r="BX29" s="13"/>
      <c r="BY29" s="73" t="s">
        <v>23</v>
      </c>
      <c r="CA29" s="40">
        <f t="shared" si="27"/>
        <v>30</v>
      </c>
      <c r="CB29" s="51">
        <f>AVERAGE(BU29,BS29,BJ29,BH29,AY29,AW29,AN29,AL29,AC29,AA29,R29,P29,I29,G29)</f>
        <v>34.166666666666664</v>
      </c>
      <c r="CC29" s="31"/>
      <c r="CD29" s="17" t="s">
        <v>23</v>
      </c>
      <c r="CE29" s="70"/>
      <c r="CF29" s="22" t="s">
        <v>23</v>
      </c>
      <c r="CG29" s="70"/>
      <c r="CH29" s="22" t="s">
        <v>23</v>
      </c>
      <c r="CI29" s="13"/>
      <c r="CJ29" s="73" t="s">
        <v>23</v>
      </c>
      <c r="CL29" s="40">
        <f>SUM(CA29,CJ29)</f>
        <v>30</v>
      </c>
      <c r="CM29" s="51">
        <f>AVERAGE(CF29,CD29,BU29,BS29,BJ29,BH29,AY29,AW29,AN29,AL29,AC29,AA29,R29,P29,I29,G29)</f>
        <v>34.166666666666664</v>
      </c>
    </row>
    <row r="30" spans="1:91" ht="12" customHeight="1">
      <c r="A30" s="29" t="s">
        <v>80</v>
      </c>
      <c r="B30" s="19" t="s">
        <v>123</v>
      </c>
      <c r="C30" s="19" t="s">
        <v>124</v>
      </c>
      <c r="D30" s="23">
        <v>37466</v>
      </c>
      <c r="E30" s="20" t="s">
        <v>122</v>
      </c>
      <c r="F30" s="5"/>
      <c r="G30" s="73">
        <v>39</v>
      </c>
      <c r="H30" s="4"/>
      <c r="I30" s="73">
        <v>39</v>
      </c>
      <c r="J30" s="4"/>
      <c r="K30" s="73">
        <f>SUM(G30+I30)</f>
        <v>78</v>
      </c>
      <c r="L30" s="74"/>
      <c r="M30" s="73">
        <v>1</v>
      </c>
      <c r="N30" s="73">
        <f t="shared" ref="N30" si="109">AVERAGE(G30,I30)</f>
        <v>39</v>
      </c>
      <c r="O30" s="30"/>
      <c r="P30" s="82">
        <v>39</v>
      </c>
      <c r="Q30" s="4"/>
      <c r="R30" s="22">
        <v>32</v>
      </c>
      <c r="S30" s="4"/>
      <c r="T30" s="17">
        <f t="shared" ref="T30" si="110">SUM(P30:R30)</f>
        <v>71</v>
      </c>
      <c r="U30" s="74"/>
      <c r="V30" s="73">
        <v>10</v>
      </c>
      <c r="W30" s="32"/>
      <c r="X30" s="78">
        <f t="shared" ref="X30" si="111">SUM(M30,V30)</f>
        <v>11</v>
      </c>
      <c r="Y30" s="73">
        <f>AVERAGE(P30:R30,G30:I30)</f>
        <v>37.25</v>
      </c>
      <c r="Z30" s="64"/>
      <c r="AA30" s="36">
        <v>45</v>
      </c>
      <c r="AB30" s="4"/>
      <c r="AC30" s="36">
        <v>38</v>
      </c>
      <c r="AD30" s="4"/>
      <c r="AE30" s="36">
        <f>SUM(AA30:AC30)</f>
        <v>83</v>
      </c>
      <c r="AF30" s="74"/>
      <c r="AG30" s="73">
        <v>0</v>
      </c>
      <c r="AH30" s="32"/>
      <c r="AI30" s="40">
        <f>SUM(X30,AG30)</f>
        <v>11</v>
      </c>
      <c r="AJ30" s="32">
        <f>AVERAGE(AC30,AA30,R30,P30,I30,G30)</f>
        <v>38.666666666666664</v>
      </c>
      <c r="AK30" s="30"/>
      <c r="AL30" s="73">
        <v>37</v>
      </c>
      <c r="AN30" s="73">
        <v>38</v>
      </c>
      <c r="AP30" s="36">
        <f t="shared" si="81"/>
        <v>75</v>
      </c>
      <c r="AR30" s="73">
        <v>4</v>
      </c>
      <c r="AT30" s="40">
        <f t="shared" si="82"/>
        <v>15</v>
      </c>
      <c r="AU30" s="80">
        <f t="shared" si="83"/>
        <v>38.375</v>
      </c>
      <c r="AV30" s="30"/>
      <c r="AW30" s="76">
        <v>40</v>
      </c>
      <c r="AY30" s="76">
        <v>39</v>
      </c>
      <c r="BA30" s="76">
        <f t="shared" si="84"/>
        <v>79</v>
      </c>
      <c r="BC30" s="78">
        <v>5</v>
      </c>
      <c r="BE30" s="40">
        <f t="shared" si="85"/>
        <v>20</v>
      </c>
      <c r="BF30" s="51">
        <f t="shared" si="86"/>
        <v>38.6</v>
      </c>
      <c r="BG30" s="30"/>
      <c r="BH30" s="73">
        <v>40</v>
      </c>
      <c r="BI30" s="13"/>
      <c r="BJ30" s="22" t="s">
        <v>215</v>
      </c>
      <c r="BK30" s="13"/>
      <c r="BL30" s="17">
        <f t="shared" si="96"/>
        <v>40</v>
      </c>
      <c r="BM30" s="13"/>
      <c r="BN30" s="73">
        <v>9</v>
      </c>
      <c r="BP30" s="40">
        <f t="shared" si="88"/>
        <v>29</v>
      </c>
      <c r="BQ30" s="51">
        <f t="shared" si="89"/>
        <v>38.727272727272727</v>
      </c>
      <c r="BR30" s="30"/>
      <c r="BS30" s="17" t="s">
        <v>23</v>
      </c>
      <c r="BT30" s="53"/>
      <c r="BU30" s="22" t="s">
        <v>23</v>
      </c>
      <c r="BV30" s="53"/>
      <c r="BW30" s="22">
        <f t="shared" si="31"/>
        <v>0</v>
      </c>
      <c r="BX30" s="13"/>
      <c r="BY30" s="73" t="s">
        <v>23</v>
      </c>
      <c r="BZ30" s="4"/>
      <c r="CA30" s="40">
        <f t="shared" si="12"/>
        <v>29</v>
      </c>
      <c r="CB30" s="51"/>
      <c r="CC30" s="31"/>
      <c r="CD30" s="22" t="s">
        <v>23</v>
      </c>
      <c r="CE30" s="53"/>
      <c r="CF30" s="22" t="s">
        <v>23</v>
      </c>
      <c r="CG30" s="53"/>
      <c r="CH30" s="22" t="s">
        <v>23</v>
      </c>
      <c r="CI30" s="13"/>
      <c r="CJ30" s="73" t="s">
        <v>23</v>
      </c>
      <c r="CK30" s="4"/>
      <c r="CL30" s="73"/>
      <c r="CM30" s="51">
        <f>AVERAGE(CF30,CD30,BU30,BS30,BJ30,BH30,AY30,AW30,AN30,AL30,AC30,AA30,R30,P30,I30,G30)</f>
        <v>38.727272727272727</v>
      </c>
    </row>
    <row r="31" spans="1:91" ht="12" customHeight="1">
      <c r="A31" s="29" t="s">
        <v>81</v>
      </c>
      <c r="B31" s="19" t="s">
        <v>164</v>
      </c>
      <c r="C31" s="19" t="s">
        <v>165</v>
      </c>
      <c r="D31" s="23" t="s">
        <v>23</v>
      </c>
      <c r="E31" s="25" t="s">
        <v>166</v>
      </c>
      <c r="F31" s="5"/>
      <c r="G31" s="17" t="s">
        <v>23</v>
      </c>
      <c r="H31" s="4"/>
      <c r="I31" s="22" t="s">
        <v>23</v>
      </c>
      <c r="J31" s="4"/>
      <c r="K31" s="78">
        <f>SUM(G31,I31)</f>
        <v>0</v>
      </c>
      <c r="L31" s="79"/>
      <c r="M31" s="78" t="s">
        <v>23</v>
      </c>
      <c r="N31" s="78" t="e">
        <f>AVERAGE(G31,I31)</f>
        <v>#DIV/0!</v>
      </c>
      <c r="O31" s="31"/>
      <c r="P31" s="82">
        <v>32</v>
      </c>
      <c r="Q31" s="4"/>
      <c r="R31" s="22">
        <v>32</v>
      </c>
      <c r="S31" s="4"/>
      <c r="T31" s="17">
        <f t="shared" ref="T31" si="112">SUM(P31:R31)</f>
        <v>64</v>
      </c>
      <c r="U31" s="79"/>
      <c r="V31" s="78">
        <v>20</v>
      </c>
      <c r="W31" s="32"/>
      <c r="X31" s="78">
        <f>SUM(M31,V31)</f>
        <v>20</v>
      </c>
      <c r="Y31" s="78">
        <f>AVERAGE(P31:R31)</f>
        <v>32</v>
      </c>
      <c r="Z31" s="63"/>
      <c r="AA31" s="17">
        <v>35</v>
      </c>
      <c r="AB31" s="39"/>
      <c r="AC31" s="17">
        <v>33</v>
      </c>
      <c r="AD31" s="4"/>
      <c r="AE31" s="17">
        <f>SUM(AA31:AC31)</f>
        <v>68</v>
      </c>
      <c r="AF31" s="79"/>
      <c r="AG31" s="78">
        <v>8</v>
      </c>
      <c r="AH31" s="32"/>
      <c r="AI31" s="40">
        <f>SUM(X31,AG31)</f>
        <v>28</v>
      </c>
      <c r="AJ31" s="32">
        <f>AVERAGE(AC31,AA31,R31,P31,I31,G31)</f>
        <v>33</v>
      </c>
      <c r="AK31" s="31"/>
      <c r="AL31" s="17" t="s">
        <v>23</v>
      </c>
      <c r="AN31" s="17" t="s">
        <v>23</v>
      </c>
      <c r="AP31" s="17">
        <f t="shared" si="81"/>
        <v>0</v>
      </c>
      <c r="AR31" s="78" t="s">
        <v>23</v>
      </c>
      <c r="AT31" s="40">
        <f t="shared" si="82"/>
        <v>28</v>
      </c>
      <c r="AU31" s="80">
        <f t="shared" si="83"/>
        <v>33</v>
      </c>
      <c r="AV31" s="30"/>
      <c r="AW31" s="17" t="s">
        <v>23</v>
      </c>
      <c r="AX31" s="53"/>
      <c r="AY31" s="22" t="s">
        <v>23</v>
      </c>
      <c r="AZ31" s="53"/>
      <c r="BA31" s="22">
        <f t="shared" si="84"/>
        <v>0</v>
      </c>
      <c r="BC31" s="78" t="s">
        <v>23</v>
      </c>
      <c r="BE31" s="40">
        <f t="shared" si="85"/>
        <v>28</v>
      </c>
      <c r="BF31" s="51">
        <f t="shared" si="86"/>
        <v>33</v>
      </c>
      <c r="BG31" s="30"/>
      <c r="BH31" s="17" t="s">
        <v>23</v>
      </c>
      <c r="BI31" s="53"/>
      <c r="BJ31" s="22" t="s">
        <v>215</v>
      </c>
      <c r="BK31" s="53"/>
      <c r="BL31" s="17">
        <f t="shared" si="96"/>
        <v>0</v>
      </c>
      <c r="BM31" s="13"/>
      <c r="BN31" s="78" t="s">
        <v>23</v>
      </c>
      <c r="BP31" s="40">
        <f t="shared" si="88"/>
        <v>28</v>
      </c>
      <c r="BQ31" s="51">
        <f t="shared" si="89"/>
        <v>33</v>
      </c>
      <c r="BR31" s="30"/>
      <c r="BS31" s="17" t="s">
        <v>23</v>
      </c>
      <c r="BT31" s="53"/>
      <c r="BU31" s="17" t="s">
        <v>23</v>
      </c>
      <c r="BV31" s="53"/>
      <c r="BW31" s="22">
        <f t="shared" si="26"/>
        <v>0</v>
      </c>
      <c r="BX31" s="13"/>
      <c r="BY31" s="78" t="s">
        <v>23</v>
      </c>
      <c r="BZ31" s="4"/>
      <c r="CA31" s="40">
        <f t="shared" si="27"/>
        <v>28</v>
      </c>
      <c r="CB31" s="51">
        <f>AVERAGE(BU31,BS31,BJ31,BH31,AY31,AW31,AN31,AL31,AC31,AA31,R31,P31,I31,G31)</f>
        <v>33</v>
      </c>
      <c r="CC31" s="30"/>
      <c r="CD31" s="17" t="s">
        <v>23</v>
      </c>
      <c r="CE31" s="70"/>
      <c r="CF31" s="22" t="s">
        <v>23</v>
      </c>
      <c r="CG31" s="70"/>
      <c r="CH31" s="22" t="s">
        <v>23</v>
      </c>
      <c r="CI31" s="13"/>
      <c r="CJ31" s="78" t="s">
        <v>23</v>
      </c>
      <c r="CK31" s="4"/>
      <c r="CL31" s="40">
        <f>SUM(CA31,CJ31)</f>
        <v>28</v>
      </c>
      <c r="CM31" s="51">
        <f>AVERAGE(CF31,CD31,BU31,BS31,BJ31,BH31,AY31,AW31,AN31,AL31,AC31,AA31,R31,P31,I31,G31)</f>
        <v>33</v>
      </c>
    </row>
    <row r="32" spans="1:91" ht="12" customHeight="1">
      <c r="A32" s="29" t="s">
        <v>23</v>
      </c>
      <c r="B32" s="19" t="s">
        <v>167</v>
      </c>
      <c r="C32" s="19" t="s">
        <v>168</v>
      </c>
      <c r="D32" s="23" t="s">
        <v>23</v>
      </c>
      <c r="E32" s="25" t="s">
        <v>166</v>
      </c>
      <c r="F32" s="5"/>
      <c r="G32" s="17" t="s">
        <v>23</v>
      </c>
      <c r="H32" s="4"/>
      <c r="I32" s="22" t="s">
        <v>23</v>
      </c>
      <c r="J32" s="4"/>
      <c r="K32" s="78">
        <f>SUM(G32,I32)</f>
        <v>0</v>
      </c>
      <c r="L32" s="79"/>
      <c r="M32" s="78" t="s">
        <v>23</v>
      </c>
      <c r="N32" s="78" t="e">
        <f>AVERAGE(G32,I32)</f>
        <v>#DIV/0!</v>
      </c>
      <c r="O32" s="31"/>
      <c r="P32" s="82">
        <v>36</v>
      </c>
      <c r="Q32" s="4"/>
      <c r="R32" s="22">
        <v>29</v>
      </c>
      <c r="S32" s="4"/>
      <c r="T32" s="17">
        <f>SUM(P32:R32)</f>
        <v>65</v>
      </c>
      <c r="U32" s="79"/>
      <c r="V32" s="78">
        <v>18</v>
      </c>
      <c r="W32" s="32"/>
      <c r="X32" s="78">
        <f>SUM(M32,V32)</f>
        <v>18</v>
      </c>
      <c r="Y32" s="78">
        <f>AVERAGE(P32:R32)</f>
        <v>32.5</v>
      </c>
      <c r="Z32" s="63"/>
      <c r="AA32" s="36">
        <v>37</v>
      </c>
      <c r="AB32" s="39"/>
      <c r="AC32" s="17">
        <v>35</v>
      </c>
      <c r="AD32" s="4"/>
      <c r="AE32" s="36">
        <f>SUM(AA32:AC32)</f>
        <v>72</v>
      </c>
      <c r="AF32" s="79"/>
      <c r="AG32" s="78">
        <v>5</v>
      </c>
      <c r="AH32" s="32"/>
      <c r="AI32" s="40">
        <f>SUM(X32,AG32)</f>
        <v>23</v>
      </c>
      <c r="AJ32" s="32">
        <f>AVERAGE(AC32,AA32,R32,P32,I32,G32)</f>
        <v>34.25</v>
      </c>
      <c r="AK32" s="31"/>
      <c r="AL32" s="17">
        <v>32</v>
      </c>
      <c r="AN32" s="36">
        <v>40</v>
      </c>
      <c r="AP32" s="36">
        <f t="shared" si="81"/>
        <v>72</v>
      </c>
      <c r="AR32" s="78">
        <v>5</v>
      </c>
      <c r="AT32" s="40">
        <f t="shared" si="82"/>
        <v>28</v>
      </c>
      <c r="AU32" s="44">
        <f t="shared" si="83"/>
        <v>34.833333333333336</v>
      </c>
      <c r="AV32" s="30"/>
      <c r="AW32" s="17" t="s">
        <v>23</v>
      </c>
      <c r="AX32" s="53"/>
      <c r="AY32" s="22" t="s">
        <v>23</v>
      </c>
      <c r="AZ32" s="53"/>
      <c r="BA32" s="22">
        <f t="shared" si="84"/>
        <v>0</v>
      </c>
      <c r="BC32" s="78" t="s">
        <v>23</v>
      </c>
      <c r="BE32" s="40">
        <f t="shared" si="85"/>
        <v>28</v>
      </c>
      <c r="BF32" s="51">
        <f t="shared" si="86"/>
        <v>34.833333333333336</v>
      </c>
      <c r="BG32" s="30"/>
      <c r="BH32" s="17" t="s">
        <v>23</v>
      </c>
      <c r="BI32" s="53"/>
      <c r="BJ32" s="22" t="s">
        <v>215</v>
      </c>
      <c r="BK32" s="53"/>
      <c r="BL32" s="17">
        <f t="shared" si="96"/>
        <v>0</v>
      </c>
      <c r="BM32" s="13"/>
      <c r="BN32" s="78" t="s">
        <v>23</v>
      </c>
      <c r="BP32" s="40">
        <f t="shared" si="88"/>
        <v>28</v>
      </c>
      <c r="BQ32" s="51">
        <f t="shared" si="89"/>
        <v>34.833333333333336</v>
      </c>
      <c r="BR32" s="30"/>
      <c r="BS32" s="17" t="s">
        <v>23</v>
      </c>
      <c r="BT32" s="53"/>
      <c r="BU32" s="17" t="s">
        <v>23</v>
      </c>
      <c r="BV32" s="53"/>
      <c r="BW32" s="17">
        <f t="shared" si="26"/>
        <v>0</v>
      </c>
      <c r="BX32" s="13"/>
      <c r="BY32" s="78" t="s">
        <v>23</v>
      </c>
      <c r="BZ32" s="4"/>
      <c r="CA32" s="40">
        <f t="shared" si="12"/>
        <v>28</v>
      </c>
      <c r="CB32" s="51">
        <f>AVERAGE(BU32,BS32,BJ32,BH32,AY32,AW32,AN32,AL32,AC32,AA32,R32,P32,I32,G32)</f>
        <v>34.833333333333336</v>
      </c>
      <c r="CC32" s="30"/>
      <c r="CD32" s="17" t="s">
        <v>23</v>
      </c>
      <c r="CE32" s="70"/>
      <c r="CF32" s="22" t="s">
        <v>23</v>
      </c>
      <c r="CG32" s="70"/>
      <c r="CH32" s="22" t="s">
        <v>23</v>
      </c>
      <c r="CI32" s="13"/>
      <c r="CJ32" s="78" t="s">
        <v>23</v>
      </c>
      <c r="CK32" s="4"/>
      <c r="CL32" s="40">
        <f>SUM(CA32,CJ32)</f>
        <v>28</v>
      </c>
      <c r="CM32" s="51">
        <f>AVERAGE(CF32,CD32,BU32,BS32,BJ32,BH32,AY32,AW32,AN32,AL32,AC32,AA32,R32,P32,I32,G32)</f>
        <v>34.833333333333336</v>
      </c>
    </row>
    <row r="33" spans="1:91" s="4" customFormat="1" ht="12" customHeight="1">
      <c r="A33" s="29" t="s">
        <v>88</v>
      </c>
      <c r="B33" s="19" t="s">
        <v>31</v>
      </c>
      <c r="C33" s="19" t="s">
        <v>32</v>
      </c>
      <c r="D33" s="23">
        <v>37834</v>
      </c>
      <c r="E33" s="24" t="s">
        <v>33</v>
      </c>
      <c r="F33" s="5"/>
      <c r="G33" s="76">
        <v>36</v>
      </c>
      <c r="I33" s="36">
        <v>37</v>
      </c>
      <c r="K33" s="36">
        <f t="shared" ref="K33" si="113">SUM(G33+I33)</f>
        <v>73</v>
      </c>
      <c r="L33" s="10"/>
      <c r="M33" s="72">
        <v>4</v>
      </c>
      <c r="N33" s="18">
        <f t="shared" ref="N33" si="114">AVERAGE(G33,I33)</f>
        <v>36.5</v>
      </c>
      <c r="O33" s="31"/>
      <c r="P33" s="82" t="s">
        <v>23</v>
      </c>
      <c r="R33" s="22" t="s">
        <v>23</v>
      </c>
      <c r="T33" s="17">
        <f>SUM(P33:R33)</f>
        <v>0</v>
      </c>
      <c r="U33" s="27"/>
      <c r="V33" s="73" t="s">
        <v>23</v>
      </c>
      <c r="W33" s="32"/>
      <c r="X33" s="78">
        <f>SUM(M33,V33)</f>
        <v>4</v>
      </c>
      <c r="Y33" s="18">
        <f t="shared" ref="Y33" si="115">AVERAGE(R33,P33,I33,G33)</f>
        <v>36.5</v>
      </c>
      <c r="Z33" s="31"/>
      <c r="AA33" s="17" t="s">
        <v>23</v>
      </c>
      <c r="AB33" s="39"/>
      <c r="AC33" s="17" t="s">
        <v>23</v>
      </c>
      <c r="AE33" s="17">
        <f>SUM(AA33:AC33)</f>
        <v>0</v>
      </c>
      <c r="AF33" s="27"/>
      <c r="AG33" s="73" t="s">
        <v>23</v>
      </c>
      <c r="AH33" s="32"/>
      <c r="AI33" s="40">
        <f>SUM(X33,AG33)</f>
        <v>4</v>
      </c>
      <c r="AJ33" s="32">
        <f>AVERAGE(AC33,AA33,R33,P33,I33,G33)</f>
        <v>36.5</v>
      </c>
      <c r="AK33" s="31"/>
      <c r="AL33" s="36">
        <v>37</v>
      </c>
      <c r="AM33" s="13"/>
      <c r="AN33" s="17">
        <v>32</v>
      </c>
      <c r="AO33" s="13"/>
      <c r="AP33" s="17">
        <f t="shared" si="81"/>
        <v>69</v>
      </c>
      <c r="AQ33" s="13"/>
      <c r="AR33" s="73">
        <v>9</v>
      </c>
      <c r="AT33" s="40">
        <f t="shared" si="82"/>
        <v>13</v>
      </c>
      <c r="AU33" s="44">
        <f t="shared" si="83"/>
        <v>35.5</v>
      </c>
      <c r="AV33" s="31"/>
      <c r="AW33" s="76">
        <v>41</v>
      </c>
      <c r="AX33" s="53"/>
      <c r="AY33" s="22">
        <v>27</v>
      </c>
      <c r="AZ33" s="53"/>
      <c r="BA33" s="17">
        <f t="shared" si="84"/>
        <v>68</v>
      </c>
      <c r="BB33" s="13"/>
      <c r="BC33" s="78">
        <v>14</v>
      </c>
      <c r="BE33" s="40">
        <f t="shared" si="85"/>
        <v>27</v>
      </c>
      <c r="BF33" s="51">
        <f t="shared" si="86"/>
        <v>35</v>
      </c>
      <c r="BG33" s="31"/>
      <c r="BH33" s="17" t="s">
        <v>23</v>
      </c>
      <c r="BI33" s="53"/>
      <c r="BJ33" s="22" t="s">
        <v>215</v>
      </c>
      <c r="BK33" s="53"/>
      <c r="BL33" s="17">
        <f t="shared" si="96"/>
        <v>0</v>
      </c>
      <c r="BM33" s="13"/>
      <c r="BN33" s="73" t="s">
        <v>23</v>
      </c>
      <c r="BP33" s="40">
        <f t="shared" si="88"/>
        <v>27</v>
      </c>
      <c r="BQ33" s="51">
        <f t="shared" si="89"/>
        <v>35</v>
      </c>
      <c r="BR33" s="31"/>
      <c r="BS33" s="76">
        <v>36</v>
      </c>
      <c r="BT33" s="53"/>
      <c r="BU33" s="76">
        <v>36</v>
      </c>
      <c r="BV33" s="53"/>
      <c r="BW33" s="76">
        <f t="shared" si="31"/>
        <v>72</v>
      </c>
      <c r="BX33" s="13"/>
      <c r="BY33" s="73">
        <v>9</v>
      </c>
      <c r="CA33" s="40">
        <f t="shared" si="27"/>
        <v>36</v>
      </c>
      <c r="CB33" s="51">
        <f>AVERAGE(BU33,BS33,BJ33,BH33,AY33,AW33,AN33,AL33,AC33,AA33,R33,P33,I33,G33)</f>
        <v>35.25</v>
      </c>
      <c r="CC33" s="31"/>
      <c r="CD33" s="17" t="s">
        <v>23</v>
      </c>
      <c r="CE33" s="70"/>
      <c r="CF33" s="22" t="s">
        <v>23</v>
      </c>
      <c r="CG33" s="70"/>
      <c r="CH33" s="22" t="s">
        <v>23</v>
      </c>
      <c r="CI33" s="13"/>
      <c r="CJ33" s="73" t="s">
        <v>23</v>
      </c>
      <c r="CL33" s="40">
        <f>SUM(CA33,CJ33)</f>
        <v>36</v>
      </c>
      <c r="CM33" s="51">
        <f>AVERAGE(CF33,CD33,BU33,BS33,BJ33,BH33,AY33,AW33,AN33,AL33,AC33,AA33,R33,P33,I33,G33)</f>
        <v>35.25</v>
      </c>
    </row>
    <row r="34" spans="1:91" ht="12" customHeight="1">
      <c r="A34" s="29" t="s">
        <v>23</v>
      </c>
      <c r="B34" s="19" t="s">
        <v>125</v>
      </c>
      <c r="C34" s="19" t="s">
        <v>206</v>
      </c>
      <c r="D34" s="23" t="s">
        <v>23</v>
      </c>
      <c r="E34" s="20" t="s">
        <v>122</v>
      </c>
      <c r="F34" s="5"/>
      <c r="G34" s="17" t="s">
        <v>23</v>
      </c>
      <c r="H34" s="4"/>
      <c r="I34" s="22" t="s">
        <v>23</v>
      </c>
      <c r="J34" s="4"/>
      <c r="K34" s="78">
        <f>SUM(G34,I34)</f>
        <v>0</v>
      </c>
      <c r="L34" s="79"/>
      <c r="M34" s="78" t="s">
        <v>23</v>
      </c>
      <c r="N34" s="78" t="e">
        <f>AVERAGE(G34,I34)</f>
        <v>#DIV/0!</v>
      </c>
      <c r="O34" s="31"/>
      <c r="P34" s="82" t="s">
        <v>23</v>
      </c>
      <c r="Q34" s="4"/>
      <c r="R34" s="22" t="s">
        <v>23</v>
      </c>
      <c r="S34" s="4"/>
      <c r="T34" s="17" t="s">
        <v>23</v>
      </c>
      <c r="U34" s="79"/>
      <c r="V34" s="78" t="s">
        <v>23</v>
      </c>
      <c r="W34" s="32"/>
      <c r="X34" s="78"/>
      <c r="Y34" s="78"/>
      <c r="Z34" s="63"/>
      <c r="AA34" s="17" t="s">
        <v>23</v>
      </c>
      <c r="AB34" s="39"/>
      <c r="AC34" s="17" t="s">
        <v>23</v>
      </c>
      <c r="AD34" s="4"/>
      <c r="AE34" s="78"/>
      <c r="AF34" s="79"/>
      <c r="AG34" s="78" t="s">
        <v>23</v>
      </c>
      <c r="AH34" s="32"/>
      <c r="AI34" s="78"/>
      <c r="AJ34" s="32"/>
      <c r="AK34" s="31"/>
      <c r="AL34" s="17" t="s">
        <v>23</v>
      </c>
      <c r="AN34" s="17" t="s">
        <v>23</v>
      </c>
      <c r="AP34" s="78">
        <f t="shared" ref="AP34:AP47" si="116">SUM(AL34:AN34)</f>
        <v>0</v>
      </c>
      <c r="AR34" s="78" t="s">
        <v>23</v>
      </c>
      <c r="AT34" s="40">
        <f t="shared" ref="AT34:AT47" si="117">SUM(AR34,AI34)</f>
        <v>0</v>
      </c>
      <c r="AU34" s="80" t="e">
        <f t="shared" ref="AU34:AU47" si="118">AVERAGE(G34,I34,P34,R34,AA34,AC34,AL34,AN34)</f>
        <v>#DIV/0!</v>
      </c>
      <c r="AV34" s="30"/>
      <c r="AW34" s="76">
        <v>40</v>
      </c>
      <c r="AX34" s="53"/>
      <c r="AY34" s="76">
        <v>38</v>
      </c>
      <c r="AZ34" s="53"/>
      <c r="BA34" s="76">
        <f t="shared" si="21"/>
        <v>78</v>
      </c>
      <c r="BC34" s="78">
        <v>7</v>
      </c>
      <c r="BE34" s="40">
        <f t="shared" si="74"/>
        <v>7</v>
      </c>
      <c r="BF34" s="51">
        <f t="shared" si="75"/>
        <v>39</v>
      </c>
      <c r="BG34" s="30"/>
      <c r="BH34" s="17">
        <v>34</v>
      </c>
      <c r="BI34" s="53"/>
      <c r="BJ34" s="22" t="s">
        <v>215</v>
      </c>
      <c r="BK34" s="53"/>
      <c r="BL34" s="17">
        <f t="shared" si="96"/>
        <v>34</v>
      </c>
      <c r="BM34" s="13"/>
      <c r="BN34" s="78">
        <v>20</v>
      </c>
      <c r="BP34" s="40">
        <f t="shared" si="77"/>
        <v>27</v>
      </c>
      <c r="BQ34" s="51">
        <f t="shared" si="78"/>
        <v>37.333333333333336</v>
      </c>
      <c r="BR34" s="30"/>
      <c r="BS34" s="17" t="s">
        <v>23</v>
      </c>
      <c r="BT34" s="53"/>
      <c r="BU34" s="17" t="s">
        <v>23</v>
      </c>
      <c r="BV34" s="53"/>
      <c r="BW34" s="22">
        <f t="shared" si="26"/>
        <v>0</v>
      </c>
      <c r="BX34" s="13"/>
      <c r="BY34" s="78" t="s">
        <v>23</v>
      </c>
      <c r="BZ34" s="4"/>
      <c r="CA34" s="40">
        <f t="shared" si="12"/>
        <v>27</v>
      </c>
      <c r="CB34" s="51">
        <f>AVERAGE(BU34,BS34,BJ34,BH34,AY34,AW34,AN34,AL34,AC34,AA34,R34,P34,I34,G34)</f>
        <v>37.333333333333336</v>
      </c>
      <c r="CC34" s="30"/>
      <c r="CD34" s="17" t="s">
        <v>23</v>
      </c>
      <c r="CE34" s="70"/>
      <c r="CF34" s="22" t="s">
        <v>23</v>
      </c>
      <c r="CG34" s="70"/>
      <c r="CH34" s="22" t="s">
        <v>23</v>
      </c>
      <c r="CI34" s="13"/>
      <c r="CJ34" s="78" t="s">
        <v>23</v>
      </c>
      <c r="CK34" s="4"/>
      <c r="CL34" s="40">
        <f>SUM(CA34,CJ34)</f>
        <v>27</v>
      </c>
      <c r="CM34" s="51">
        <f t="shared" ref="CM34:CM35" si="119">AVERAGE(CF34,CD34,BU34,BS34,BJ34,BH34,AY34,AW34,AN34,AL34,AC34,AA34,R34,P34,I34,G34)</f>
        <v>37.333333333333336</v>
      </c>
    </row>
    <row r="35" spans="1:91" ht="12" customHeight="1">
      <c r="A35" s="29" t="s">
        <v>93</v>
      </c>
      <c r="B35" s="19" t="s">
        <v>125</v>
      </c>
      <c r="C35" s="19" t="s">
        <v>126</v>
      </c>
      <c r="D35" s="23" t="s">
        <v>23</v>
      </c>
      <c r="E35" s="20" t="s">
        <v>122</v>
      </c>
      <c r="F35" s="5"/>
      <c r="G35" s="17">
        <v>35</v>
      </c>
      <c r="H35" s="4"/>
      <c r="I35" s="73">
        <v>37</v>
      </c>
      <c r="J35" s="4"/>
      <c r="K35" s="73">
        <f>SUM(G35+I35)</f>
        <v>72</v>
      </c>
      <c r="L35" s="74"/>
      <c r="M35" s="73">
        <v>5</v>
      </c>
      <c r="N35" s="73">
        <f>AVERAGE(G35,I35)</f>
        <v>36</v>
      </c>
      <c r="O35" s="30"/>
      <c r="P35" s="82">
        <v>36</v>
      </c>
      <c r="Q35" s="4"/>
      <c r="R35" s="22">
        <v>36</v>
      </c>
      <c r="S35" s="4"/>
      <c r="T35" s="36">
        <f>SUM(P35:R35)</f>
        <v>72</v>
      </c>
      <c r="U35" s="74"/>
      <c r="V35" s="73">
        <v>8</v>
      </c>
      <c r="W35" s="32"/>
      <c r="X35" s="78">
        <f>SUM(M35,V35)</f>
        <v>13</v>
      </c>
      <c r="Y35" s="73">
        <f>AVERAGE(P35:R35,G35:I35)</f>
        <v>36</v>
      </c>
      <c r="Z35" s="64"/>
      <c r="AA35" s="36">
        <v>39</v>
      </c>
      <c r="AB35" s="4"/>
      <c r="AC35" s="36">
        <v>38</v>
      </c>
      <c r="AD35" s="4"/>
      <c r="AE35" s="36">
        <f>SUM(AA35:AC35)</f>
        <v>77</v>
      </c>
      <c r="AF35" s="74"/>
      <c r="AG35" s="73">
        <v>4</v>
      </c>
      <c r="AH35" s="32"/>
      <c r="AI35" s="40">
        <f>SUM(X35,AG35)</f>
        <v>17</v>
      </c>
      <c r="AJ35" s="32">
        <f>AVERAGE(AC35,AA35,R35,P35,I35,G35)</f>
        <v>36.833333333333336</v>
      </c>
      <c r="AK35" s="30"/>
      <c r="AL35" s="73">
        <v>48</v>
      </c>
      <c r="AN35" s="73">
        <v>46</v>
      </c>
      <c r="AP35" s="36">
        <f t="shared" si="116"/>
        <v>94</v>
      </c>
      <c r="AR35" s="73"/>
      <c r="AT35" s="40">
        <f t="shared" si="117"/>
        <v>17</v>
      </c>
      <c r="AU35" s="80">
        <f t="shared" si="118"/>
        <v>39.375</v>
      </c>
      <c r="AV35" s="30"/>
      <c r="AW35" s="76">
        <v>42</v>
      </c>
      <c r="AY35" s="76">
        <v>36</v>
      </c>
      <c r="BA35" s="76">
        <f t="shared" si="21"/>
        <v>78</v>
      </c>
      <c r="BC35" s="78">
        <v>7</v>
      </c>
      <c r="BE35" s="40">
        <f t="shared" si="74"/>
        <v>24</v>
      </c>
      <c r="BF35" s="51">
        <f t="shared" si="75"/>
        <v>39.299999999999997</v>
      </c>
      <c r="BG35" s="30"/>
      <c r="BH35" s="73"/>
      <c r="BI35" s="13"/>
      <c r="BJ35" s="22" t="s">
        <v>215</v>
      </c>
      <c r="BK35" s="13"/>
      <c r="BL35" s="17">
        <f t="shared" si="96"/>
        <v>0</v>
      </c>
      <c r="BM35" s="13"/>
      <c r="BN35" s="73"/>
      <c r="BP35" s="40">
        <f t="shared" si="77"/>
        <v>24</v>
      </c>
      <c r="BQ35" s="51">
        <f t="shared" si="78"/>
        <v>39.299999999999997</v>
      </c>
      <c r="BR35" s="30"/>
      <c r="BS35" s="17" t="s">
        <v>23</v>
      </c>
      <c r="BT35" s="53"/>
      <c r="BU35" s="22" t="s">
        <v>23</v>
      </c>
      <c r="BV35" s="53"/>
      <c r="BW35" s="17">
        <f t="shared" si="26"/>
        <v>0</v>
      </c>
      <c r="BX35" s="13"/>
      <c r="BY35" s="73" t="s">
        <v>23</v>
      </c>
      <c r="BZ35" s="4"/>
      <c r="CA35" s="40">
        <f t="shared" si="27"/>
        <v>24</v>
      </c>
      <c r="CB35" s="51"/>
      <c r="CC35" s="31"/>
      <c r="CD35" s="22" t="s">
        <v>23</v>
      </c>
      <c r="CE35" s="53"/>
      <c r="CF35" s="22" t="s">
        <v>23</v>
      </c>
      <c r="CG35" s="53"/>
      <c r="CH35" s="22" t="s">
        <v>23</v>
      </c>
      <c r="CI35" s="13"/>
      <c r="CJ35" s="73" t="s">
        <v>23</v>
      </c>
      <c r="CK35" s="4"/>
      <c r="CL35" s="73"/>
      <c r="CM35" s="51">
        <f t="shared" si="119"/>
        <v>39.299999999999997</v>
      </c>
    </row>
    <row r="36" spans="1:91" s="4" customFormat="1" ht="12" customHeight="1">
      <c r="A36" s="29" t="s">
        <v>97</v>
      </c>
      <c r="B36" s="19" t="s">
        <v>58</v>
      </c>
      <c r="C36" s="19" t="s">
        <v>59</v>
      </c>
      <c r="D36" s="23">
        <v>37325</v>
      </c>
      <c r="E36" s="25" t="s">
        <v>33</v>
      </c>
      <c r="F36" s="5"/>
      <c r="G36" s="17" t="s">
        <v>23</v>
      </c>
      <c r="I36" s="22" t="s">
        <v>23</v>
      </c>
      <c r="K36" s="73">
        <f t="shared" ref="K36" si="120">SUM(G36,I36)</f>
        <v>0</v>
      </c>
      <c r="L36" s="10"/>
      <c r="M36" s="72" t="s">
        <v>23</v>
      </c>
      <c r="N36" s="73" t="e">
        <f t="shared" ref="N36" si="121">AVERAGE(G36,I36)</f>
        <v>#DIV/0!</v>
      </c>
      <c r="O36" s="31"/>
      <c r="P36" s="82" t="s">
        <v>23</v>
      </c>
      <c r="R36" s="22" t="s">
        <v>23</v>
      </c>
      <c r="T36" s="17">
        <f>SUM(P36:R36)</f>
        <v>0</v>
      </c>
      <c r="U36" s="27"/>
      <c r="V36" s="73" t="s">
        <v>23</v>
      </c>
      <c r="W36" s="32"/>
      <c r="X36" s="78">
        <f>SUM(M36,V36)</f>
        <v>0</v>
      </c>
      <c r="Y36" s="18" t="e">
        <f>AVERAGE(R36,P36,I36,G36)</f>
        <v>#DIV/0!</v>
      </c>
      <c r="Z36" s="31"/>
      <c r="AA36" s="17" t="s">
        <v>23</v>
      </c>
      <c r="AB36" s="39"/>
      <c r="AC36" s="17" t="s">
        <v>23</v>
      </c>
      <c r="AE36" s="17">
        <f>SUM(AA36:AC36)</f>
        <v>0</v>
      </c>
      <c r="AF36" s="27"/>
      <c r="AG36" s="73" t="s">
        <v>23</v>
      </c>
      <c r="AH36" s="32"/>
      <c r="AI36" s="40">
        <f>SUM(X36,AG36)</f>
        <v>0</v>
      </c>
      <c r="AJ36" s="32" t="e">
        <f>AVERAGE(AC36,AA36,R36,P36,I36,G36)</f>
        <v>#DIV/0!</v>
      </c>
      <c r="AK36" s="31"/>
      <c r="AL36" s="22">
        <v>29</v>
      </c>
      <c r="AM36" s="13"/>
      <c r="AN36" s="17">
        <v>31</v>
      </c>
      <c r="AO36" s="13"/>
      <c r="AP36" s="17">
        <f t="shared" ref="AP36" si="122">SUM(AL36:AN36)</f>
        <v>60</v>
      </c>
      <c r="AQ36" s="13"/>
      <c r="AR36" s="73">
        <v>23</v>
      </c>
      <c r="AT36" s="40">
        <f t="shared" ref="AT36" si="123">SUM(AR36,AI36)</f>
        <v>23</v>
      </c>
      <c r="AU36" s="80">
        <f t="shared" ref="AU36" si="124">AVERAGE(G36,I36,P36,R36,AA36,AC36,AL36,AN36)</f>
        <v>30</v>
      </c>
      <c r="AV36" s="31"/>
      <c r="AW36" s="17" t="s">
        <v>23</v>
      </c>
      <c r="AX36" s="53"/>
      <c r="AY36" s="22" t="s">
        <v>23</v>
      </c>
      <c r="AZ36" s="53"/>
      <c r="BA36" s="22">
        <f t="shared" ref="BA36:BA41" si="125">SUM(AW36,AY36)</f>
        <v>0</v>
      </c>
      <c r="BB36" s="13"/>
      <c r="BC36" s="73" t="s">
        <v>23</v>
      </c>
      <c r="BE36" s="40">
        <f t="shared" ref="BE36:BE41" si="126">SUM(AT36,BC36)</f>
        <v>23</v>
      </c>
      <c r="BF36" s="51">
        <f>AVERAGE(AY36,AW36,AN36,AL36,AC36,AA36,R36,P36,I36,G36)</f>
        <v>30</v>
      </c>
      <c r="BG36" s="31"/>
      <c r="BH36" s="17" t="s">
        <v>23</v>
      </c>
      <c r="BI36" s="53"/>
      <c r="BJ36" s="22" t="s">
        <v>215</v>
      </c>
      <c r="BK36" s="53"/>
      <c r="BL36" s="17">
        <f t="shared" ref="BL36" si="127">SUM(BH36:BJ36)</f>
        <v>0</v>
      </c>
      <c r="BM36" s="13"/>
      <c r="BN36" s="73" t="s">
        <v>23</v>
      </c>
      <c r="BP36" s="40">
        <f t="shared" ref="BP36:BP41" si="128">SUM(BE36,BN36)</f>
        <v>23</v>
      </c>
      <c r="BQ36" s="51">
        <f>AVERAGE(BH36:BJ36,AW36:AY36,AL36:AN36,AA36:AC36,P36:R36,G36:I36)</f>
        <v>30</v>
      </c>
      <c r="BR36" s="31"/>
      <c r="BS36" s="17" t="s">
        <v>23</v>
      </c>
      <c r="BT36" s="53"/>
      <c r="BU36" s="17" t="s">
        <v>23</v>
      </c>
      <c r="BV36" s="53"/>
      <c r="BW36" s="22">
        <f t="shared" si="31"/>
        <v>0</v>
      </c>
      <c r="BX36" s="13"/>
      <c r="BY36" s="73" t="s">
        <v>23</v>
      </c>
      <c r="CA36" s="40">
        <f t="shared" si="12"/>
        <v>23</v>
      </c>
      <c r="CB36" s="51">
        <f>AVERAGE(BU36,BS36,BJ36,BH36,AY36,AW36,AN36,AL36,AC36,AA36,R36,P36,I36,G36)</f>
        <v>30</v>
      </c>
      <c r="CC36" s="31"/>
      <c r="CD36" s="17" t="s">
        <v>23</v>
      </c>
      <c r="CE36" s="70"/>
      <c r="CF36" s="22" t="s">
        <v>23</v>
      </c>
      <c r="CG36" s="70"/>
      <c r="CH36" s="22" t="s">
        <v>23</v>
      </c>
      <c r="CI36" s="13"/>
      <c r="CJ36" s="73" t="s">
        <v>23</v>
      </c>
      <c r="CL36" s="40">
        <f t="shared" ref="CL36" si="129">SUM(CA36,CJ36)</f>
        <v>23</v>
      </c>
      <c r="CM36" s="51">
        <f>AVERAGE(CF36,CD36,BU36,BS36,BJ36,BH36,AY36,AW36,AN36,AL36,AC36,AA36,R36,P36,I36,G36)</f>
        <v>30</v>
      </c>
    </row>
    <row r="37" spans="1:91" s="4" customFormat="1" ht="12" customHeight="1">
      <c r="A37" s="29" t="s">
        <v>102</v>
      </c>
      <c r="B37" s="69" t="s">
        <v>120</v>
      </c>
      <c r="C37" s="69" t="s">
        <v>47</v>
      </c>
      <c r="D37" s="23">
        <v>45662</v>
      </c>
      <c r="E37" s="25" t="s">
        <v>70</v>
      </c>
      <c r="F37" s="5"/>
      <c r="G37" s="17">
        <v>34</v>
      </c>
      <c r="I37" s="17">
        <v>32</v>
      </c>
      <c r="K37" s="17">
        <f>SUM(G37+I37)</f>
        <v>66</v>
      </c>
      <c r="L37" s="59"/>
      <c r="M37" s="58">
        <v>16</v>
      </c>
      <c r="N37" s="73">
        <f>AVERAGE(G37,I37)</f>
        <v>33</v>
      </c>
      <c r="O37" s="31"/>
      <c r="P37" s="82" t="s">
        <v>23</v>
      </c>
      <c r="R37" s="22" t="s">
        <v>23</v>
      </c>
      <c r="T37" s="17">
        <f>SUM(P37:R37)</f>
        <v>0</v>
      </c>
      <c r="U37" s="27"/>
      <c r="V37" s="73" t="s">
        <v>23</v>
      </c>
      <c r="W37" s="32"/>
      <c r="X37" s="78">
        <f>SUM(M37,V37)</f>
        <v>16</v>
      </c>
      <c r="Y37" s="58">
        <f>AVERAGE(G37:I37)</f>
        <v>33</v>
      </c>
      <c r="Z37" s="63"/>
      <c r="AA37" s="17" t="s">
        <v>23</v>
      </c>
      <c r="AB37" s="39"/>
      <c r="AC37" s="17" t="s">
        <v>23</v>
      </c>
      <c r="AE37" s="17">
        <f>SUM(AA37:AC37)</f>
        <v>0</v>
      </c>
      <c r="AF37" s="27"/>
      <c r="AG37" s="73" t="s">
        <v>23</v>
      </c>
      <c r="AH37" s="32"/>
      <c r="AI37" s="40">
        <f>SUM(X37,AG37)</f>
        <v>16</v>
      </c>
      <c r="AJ37" s="32">
        <f>AVERAGE(AC37,AA37,R37,P37,I37,G37)</f>
        <v>33</v>
      </c>
      <c r="AK37" s="31"/>
      <c r="AL37" s="17">
        <v>34</v>
      </c>
      <c r="AM37" s="13"/>
      <c r="AN37" s="36">
        <v>37</v>
      </c>
      <c r="AO37" s="13"/>
      <c r="AP37" s="36">
        <f>SUM(AL37:AN37)</f>
        <v>71</v>
      </c>
      <c r="AQ37" s="13"/>
      <c r="AR37" s="73">
        <v>6</v>
      </c>
      <c r="AT37" s="40">
        <f>SUM(AR37,AI37)</f>
        <v>22</v>
      </c>
      <c r="AU37" s="80">
        <f>AVERAGE(G37,I37,P37,R37,AA37,AC37,AL37,AN37)</f>
        <v>34.25</v>
      </c>
      <c r="AV37" s="31"/>
      <c r="AW37" s="17" t="s">
        <v>23</v>
      </c>
      <c r="AX37" s="53"/>
      <c r="AY37" s="22" t="s">
        <v>23</v>
      </c>
      <c r="AZ37" s="53"/>
      <c r="BA37" s="22">
        <f t="shared" si="125"/>
        <v>0</v>
      </c>
      <c r="BB37" s="13"/>
      <c r="BC37" s="73" t="s">
        <v>23</v>
      </c>
      <c r="BE37" s="40">
        <f t="shared" si="126"/>
        <v>22</v>
      </c>
      <c r="BF37" s="51">
        <f>AVERAGE(AY37,AW37,AN37,AL37,AC37,AA37,R37,P37,I37,G37)</f>
        <v>34.25</v>
      </c>
      <c r="BG37" s="31"/>
      <c r="BH37" s="17" t="s">
        <v>23</v>
      </c>
      <c r="BI37" s="53"/>
      <c r="BJ37" s="22" t="s">
        <v>215</v>
      </c>
      <c r="BK37" s="13"/>
      <c r="BL37" s="17">
        <f>SUM(BH37:BJ37)</f>
        <v>0</v>
      </c>
      <c r="BM37" s="13"/>
      <c r="BN37" s="73" t="s">
        <v>23</v>
      </c>
      <c r="BP37" s="40">
        <f t="shared" si="128"/>
        <v>22</v>
      </c>
      <c r="BQ37" s="51">
        <f>AVERAGE(BH37:BJ37,AW37:AY37,AL37:AN37,AA37:AC37,P37:R37,G37:I37)</f>
        <v>34.25</v>
      </c>
      <c r="BR37" s="31"/>
      <c r="BS37" s="17" t="s">
        <v>23</v>
      </c>
      <c r="BT37" s="53"/>
      <c r="BU37" s="17" t="s">
        <v>23</v>
      </c>
      <c r="BV37" s="53"/>
      <c r="BW37" s="22">
        <f t="shared" si="26"/>
        <v>0</v>
      </c>
      <c r="BX37" s="13"/>
      <c r="BY37" s="73" t="s">
        <v>23</v>
      </c>
      <c r="CA37" s="40">
        <f t="shared" si="27"/>
        <v>22</v>
      </c>
      <c r="CB37" s="51"/>
      <c r="CC37" s="31"/>
      <c r="CD37" s="17" t="s">
        <v>23</v>
      </c>
      <c r="CE37" s="70"/>
      <c r="CF37" s="22" t="s">
        <v>23</v>
      </c>
      <c r="CG37" s="70"/>
      <c r="CH37" s="22" t="s">
        <v>23</v>
      </c>
      <c r="CI37" s="13"/>
      <c r="CJ37" s="73" t="s">
        <v>23</v>
      </c>
      <c r="CL37" s="40">
        <v>13</v>
      </c>
      <c r="CM37" s="51">
        <f>AVERAGE(CF37,CD37,BU37,BS37,BJ37,BH37,AY37,AW37,AN37,AL37,AC37,AA37,R37,P37,I37,G37)</f>
        <v>34.25</v>
      </c>
    </row>
    <row r="38" spans="1:91" s="4" customFormat="1" ht="12" customHeight="1">
      <c r="A38" s="29" t="s">
        <v>103</v>
      </c>
      <c r="B38" s="69" t="s">
        <v>113</v>
      </c>
      <c r="C38" s="69" t="s">
        <v>114</v>
      </c>
      <c r="D38" s="23">
        <v>5509</v>
      </c>
      <c r="E38" s="25" t="s">
        <v>115</v>
      </c>
      <c r="F38" s="5"/>
      <c r="G38" s="73">
        <v>39</v>
      </c>
      <c r="I38" s="73">
        <v>37</v>
      </c>
      <c r="K38" s="36">
        <f>SUM(G38+I38)</f>
        <v>76</v>
      </c>
      <c r="L38" s="59"/>
      <c r="M38" s="73">
        <v>2</v>
      </c>
      <c r="N38" s="73">
        <f>AVERAGE(G38,I38)</f>
        <v>38</v>
      </c>
      <c r="O38" s="31"/>
      <c r="P38" s="82" t="s">
        <v>23</v>
      </c>
      <c r="R38" s="22" t="s">
        <v>23</v>
      </c>
      <c r="T38" s="17">
        <f>SUM(P38:R38)</f>
        <v>0</v>
      </c>
      <c r="U38" s="59"/>
      <c r="V38" s="73" t="s">
        <v>23</v>
      </c>
      <c r="W38" s="32"/>
      <c r="X38" s="78">
        <f>SUM(M38,V38)</f>
        <v>2</v>
      </c>
      <c r="Y38" s="58">
        <f>AVERAGE(G38:I38)</f>
        <v>38</v>
      </c>
      <c r="Z38" s="63"/>
      <c r="AA38" s="36">
        <v>44</v>
      </c>
      <c r="AB38" s="39"/>
      <c r="AC38" s="36">
        <v>38</v>
      </c>
      <c r="AE38" s="36">
        <f>SUM(AA38:AC38)</f>
        <v>82</v>
      </c>
      <c r="AF38" s="59"/>
      <c r="AG38" s="73">
        <v>0</v>
      </c>
      <c r="AH38" s="32"/>
      <c r="AI38" s="40">
        <f>SUM(X38,AG38)</f>
        <v>2</v>
      </c>
      <c r="AJ38" s="32">
        <f>AVERAGE(AC38,AA38,R38,P38,I38,G38)</f>
        <v>39.5</v>
      </c>
      <c r="AK38" s="31"/>
      <c r="AL38" s="17" t="s">
        <v>23</v>
      </c>
      <c r="AM38" s="13"/>
      <c r="AN38" s="17" t="s">
        <v>23</v>
      </c>
      <c r="AO38" s="13"/>
      <c r="AP38" s="17">
        <f>SUM(AL38:AN38)</f>
        <v>0</v>
      </c>
      <c r="AQ38" s="13"/>
      <c r="AR38" s="73" t="s">
        <v>23</v>
      </c>
      <c r="AT38" s="40">
        <f>SUM(AR38,AI38)</f>
        <v>2</v>
      </c>
      <c r="AU38" s="80">
        <f>AVERAGE(G38,I38,P38,R38,AA38,AC38,AL38,AN38)</f>
        <v>39.5</v>
      </c>
      <c r="AV38" s="31"/>
      <c r="AW38" s="17">
        <v>34</v>
      </c>
      <c r="AX38" s="53"/>
      <c r="AY38" s="17">
        <v>33</v>
      </c>
      <c r="AZ38" s="53"/>
      <c r="BA38" s="17">
        <f t="shared" si="125"/>
        <v>67</v>
      </c>
      <c r="BB38" s="13"/>
      <c r="BC38" s="73">
        <v>15</v>
      </c>
      <c r="BE38" s="40">
        <f t="shared" si="126"/>
        <v>17</v>
      </c>
      <c r="BF38" s="51">
        <f>AVERAGE(AY38,AW38,AN38,AL38,AC38,AA38,R38,P38,I38,G38)</f>
        <v>37.5</v>
      </c>
      <c r="BG38" s="31"/>
      <c r="BH38" s="17" t="s">
        <v>23</v>
      </c>
      <c r="BI38" s="53"/>
      <c r="BJ38" s="22" t="s">
        <v>23</v>
      </c>
      <c r="BK38" s="53"/>
      <c r="BL38" s="17">
        <f>SUM(BH38:BJ38)</f>
        <v>0</v>
      </c>
      <c r="BM38" s="13"/>
      <c r="BN38" s="73" t="s">
        <v>23</v>
      </c>
      <c r="BP38" s="40">
        <f t="shared" si="128"/>
        <v>17</v>
      </c>
      <c r="BQ38" s="51">
        <f>AVERAGE(BH38:BJ38,AW38:AY38,AL38:AN38,AA38:AC38,P38:R38,G38:I38)</f>
        <v>37.5</v>
      </c>
      <c r="BR38" s="31"/>
      <c r="BS38" s="76">
        <v>39</v>
      </c>
      <c r="BT38" s="53"/>
      <c r="BU38" s="76">
        <v>39</v>
      </c>
      <c r="BV38" s="53"/>
      <c r="BW38" s="76">
        <f t="shared" si="26"/>
        <v>78</v>
      </c>
      <c r="BX38" s="13"/>
      <c r="BY38" s="73">
        <v>7</v>
      </c>
      <c r="CA38" s="40">
        <f t="shared" si="12"/>
        <v>24</v>
      </c>
      <c r="CB38" s="51"/>
      <c r="CC38" s="31"/>
      <c r="CD38" s="17" t="s">
        <v>23</v>
      </c>
      <c r="CE38" s="70"/>
      <c r="CF38" s="22" t="s">
        <v>23</v>
      </c>
      <c r="CG38" s="70"/>
      <c r="CH38" s="22" t="s">
        <v>23</v>
      </c>
      <c r="CI38" s="13"/>
      <c r="CJ38" s="73" t="s">
        <v>23</v>
      </c>
      <c r="CL38" s="40">
        <v>10</v>
      </c>
      <c r="CM38" s="51">
        <f>AVERAGE(CF38,CD38,BU38,BS38,BJ38,BH38,AY38,AW38,AN38,AL38,AC38,AA38,R38,P38,I38,G38)</f>
        <v>37.875</v>
      </c>
    </row>
    <row r="39" spans="1:91" s="4" customFormat="1" ht="14.25" customHeight="1">
      <c r="A39" s="29" t="s">
        <v>106</v>
      </c>
      <c r="B39" s="19" t="s">
        <v>196</v>
      </c>
      <c r="C39" s="19" t="s">
        <v>32</v>
      </c>
      <c r="D39" s="75" t="s">
        <v>23</v>
      </c>
      <c r="E39" s="25" t="s">
        <v>166</v>
      </c>
      <c r="F39" s="5"/>
      <c r="G39" s="17" t="s">
        <v>23</v>
      </c>
      <c r="I39" s="22" t="s">
        <v>23</v>
      </c>
      <c r="K39" s="73">
        <f>SUM(G39,I39)</f>
        <v>0</v>
      </c>
      <c r="L39" s="10"/>
      <c r="M39" s="72" t="s">
        <v>23</v>
      </c>
      <c r="N39" s="18" t="e">
        <f t="shared" ref="N39" si="130">AVERAGE(G39,I39)</f>
        <v>#DIV/0!</v>
      </c>
      <c r="O39" s="31"/>
      <c r="P39" s="82" t="s">
        <v>23</v>
      </c>
      <c r="R39" s="22" t="s">
        <v>23</v>
      </c>
      <c r="T39" s="17">
        <f>SUM(P39:R39)</f>
        <v>0</v>
      </c>
      <c r="U39" s="27"/>
      <c r="V39" s="73" t="s">
        <v>23</v>
      </c>
      <c r="W39" s="32"/>
      <c r="X39" s="78">
        <f>SUM(M39,V39)</f>
        <v>0</v>
      </c>
      <c r="Y39" s="18" t="e">
        <f>AVERAGE(R39,P39,I39,G39)</f>
        <v>#DIV/0!</v>
      </c>
      <c r="Z39" s="31"/>
      <c r="AA39" s="17" t="s">
        <v>23</v>
      </c>
      <c r="AB39" s="39"/>
      <c r="AC39" s="17" t="s">
        <v>23</v>
      </c>
      <c r="AE39" s="17">
        <f t="shared" ref="AE39" si="131">SUM(AA39:AC39)</f>
        <v>0</v>
      </c>
      <c r="AF39" s="27"/>
      <c r="AG39" s="73" t="s">
        <v>23</v>
      </c>
      <c r="AH39" s="32"/>
      <c r="AI39" s="40">
        <f t="shared" ref="AI39" si="132">SUM(X39,AG39)</f>
        <v>0</v>
      </c>
      <c r="AJ39" s="32" t="e">
        <f t="shared" ref="AJ39" si="133">AVERAGE(AC39,AA39,R39,P39,I39,G39)</f>
        <v>#DIV/0!</v>
      </c>
      <c r="AK39" s="31"/>
      <c r="AL39" s="17">
        <v>31</v>
      </c>
      <c r="AM39" s="13"/>
      <c r="AN39" s="17">
        <v>34</v>
      </c>
      <c r="AO39" s="13"/>
      <c r="AP39" s="17">
        <f>SUM(AL39:AN39)</f>
        <v>65</v>
      </c>
      <c r="AQ39" s="13"/>
      <c r="AR39" s="73">
        <v>16</v>
      </c>
      <c r="AT39" s="40">
        <f>SUM(AR39,AI39)</f>
        <v>16</v>
      </c>
      <c r="AU39" s="44">
        <f>AVERAGE(G39,I39,P39,R39,AA39,AC39,AL39,AN39)</f>
        <v>32.5</v>
      </c>
      <c r="AV39" s="31"/>
      <c r="AW39" s="17" t="s">
        <v>23</v>
      </c>
      <c r="AX39" s="53"/>
      <c r="AY39" s="22" t="s">
        <v>23</v>
      </c>
      <c r="AZ39" s="53"/>
      <c r="BA39" s="22">
        <f t="shared" si="125"/>
        <v>0</v>
      </c>
      <c r="BB39" s="13"/>
      <c r="BC39" s="73" t="s">
        <v>23</v>
      </c>
      <c r="BE39" s="40">
        <f t="shared" si="126"/>
        <v>16</v>
      </c>
      <c r="BF39" s="51">
        <f>AVERAGE(AY39,AW39,AN39,AL39,AC39,AA39,R39,P39,I39,G39)</f>
        <v>32.5</v>
      </c>
      <c r="BG39" s="31"/>
      <c r="BH39" s="17" t="s">
        <v>23</v>
      </c>
      <c r="BI39" s="53"/>
      <c r="BJ39" s="22" t="s">
        <v>215</v>
      </c>
      <c r="BK39" s="53"/>
      <c r="BL39" s="17">
        <f>SUM(BH39:BJ39)</f>
        <v>0</v>
      </c>
      <c r="BM39" s="13"/>
      <c r="BN39" s="73" t="s">
        <v>23</v>
      </c>
      <c r="BP39" s="40">
        <f t="shared" si="128"/>
        <v>16</v>
      </c>
      <c r="BQ39" s="51">
        <f>AVERAGE(BH39:BJ39,AW39:AY39,AL39:AN39,AA39:AC39,P39:R39,G39:I39)</f>
        <v>32.5</v>
      </c>
      <c r="BR39" s="31"/>
      <c r="BS39" s="17" t="s">
        <v>23</v>
      </c>
      <c r="BT39" s="53"/>
      <c r="BU39" s="17" t="s">
        <v>23</v>
      </c>
      <c r="BV39" s="53"/>
      <c r="BW39" s="22">
        <f t="shared" si="31"/>
        <v>0</v>
      </c>
      <c r="BX39" s="13"/>
      <c r="BY39" s="73" t="s">
        <v>23</v>
      </c>
      <c r="CA39" s="40">
        <f t="shared" si="27"/>
        <v>16</v>
      </c>
      <c r="CB39" s="51">
        <f>AVERAGE(BU39,BS39,BJ39,BH39,AY39,AW39,AN39,AL39,AC39,AA39,R39,P39,I39,G39)</f>
        <v>32.5</v>
      </c>
      <c r="CC39" s="31"/>
      <c r="CD39" s="17" t="s">
        <v>23</v>
      </c>
      <c r="CE39" s="70"/>
      <c r="CF39" s="22" t="s">
        <v>23</v>
      </c>
      <c r="CG39" s="70"/>
      <c r="CH39" s="22" t="s">
        <v>23</v>
      </c>
      <c r="CI39" s="13"/>
      <c r="CJ39" s="73" t="s">
        <v>23</v>
      </c>
      <c r="CL39" s="40">
        <f>SUM(CA39,CJ39)</f>
        <v>16</v>
      </c>
      <c r="CM39" s="51">
        <f t="shared" ref="CM39" si="134">AVERAGE(CF39,CD39,BU39,BS39,BJ39,BH39,AY39,AW39,AN39,AL39,AC39,AA39,R39,P39,I39,G39)</f>
        <v>32.5</v>
      </c>
    </row>
    <row r="40" spans="1:91" ht="12" customHeight="1">
      <c r="A40" s="29" t="s">
        <v>108</v>
      </c>
      <c r="B40" s="19" t="s">
        <v>207</v>
      </c>
      <c r="C40" s="19" t="s">
        <v>208</v>
      </c>
      <c r="D40" s="23" t="s">
        <v>23</v>
      </c>
      <c r="E40" s="25" t="s">
        <v>62</v>
      </c>
      <c r="F40" s="5"/>
      <c r="G40" s="17" t="s">
        <v>23</v>
      </c>
      <c r="H40" s="4"/>
      <c r="I40" s="22" t="s">
        <v>23</v>
      </c>
      <c r="J40" s="4"/>
      <c r="K40" s="78">
        <f t="shared" ref="K40" si="135">SUM(G40,I40)</f>
        <v>0</v>
      </c>
      <c r="L40" s="79"/>
      <c r="M40" s="78" t="s">
        <v>23</v>
      </c>
      <c r="N40" s="78" t="e">
        <f>AVERAGE(G40,I40)</f>
        <v>#DIV/0!</v>
      </c>
      <c r="O40" s="31"/>
      <c r="P40" s="82" t="s">
        <v>23</v>
      </c>
      <c r="Q40" s="4"/>
      <c r="R40" s="22" t="s">
        <v>23</v>
      </c>
      <c r="S40" s="4"/>
      <c r="T40" s="17" t="s">
        <v>23</v>
      </c>
      <c r="U40" s="79"/>
      <c r="V40" s="78" t="s">
        <v>23</v>
      </c>
      <c r="W40" s="32"/>
      <c r="X40" s="78"/>
      <c r="Y40" s="78"/>
      <c r="Z40" s="63"/>
      <c r="AA40" s="17" t="s">
        <v>23</v>
      </c>
      <c r="AB40" s="39"/>
      <c r="AC40" s="17" t="s">
        <v>23</v>
      </c>
      <c r="AD40" s="4"/>
      <c r="AE40" s="78"/>
      <c r="AF40" s="79"/>
      <c r="AG40" s="78" t="s">
        <v>23</v>
      </c>
      <c r="AH40" s="32"/>
      <c r="AI40" s="78"/>
      <c r="AJ40" s="32"/>
      <c r="AK40" s="31"/>
      <c r="AL40" s="17" t="s">
        <v>23</v>
      </c>
      <c r="AN40" s="17" t="s">
        <v>23</v>
      </c>
      <c r="AP40" s="78">
        <f>SUM(AL40:AN40)</f>
        <v>0</v>
      </c>
      <c r="AR40" s="78" t="s">
        <v>23</v>
      </c>
      <c r="AT40" s="40">
        <f>SUM(AR40,AI40)</f>
        <v>0</v>
      </c>
      <c r="AU40" s="80" t="e">
        <f>AVERAGE(G40,I40,P40,R40,AA40,AC40,AL40,AN40)</f>
        <v>#DIV/0!</v>
      </c>
      <c r="AV40" s="30"/>
      <c r="AW40" s="17" t="s">
        <v>23</v>
      </c>
      <c r="AX40" s="53"/>
      <c r="AY40" s="22" t="s">
        <v>23</v>
      </c>
      <c r="AZ40" s="53"/>
      <c r="BA40" s="22">
        <f t="shared" si="125"/>
        <v>0</v>
      </c>
      <c r="BC40" s="78" t="s">
        <v>23</v>
      </c>
      <c r="BE40" s="40">
        <f t="shared" si="126"/>
        <v>0</v>
      </c>
      <c r="BF40" s="51" t="e">
        <f t="shared" ref="BF40" si="136">AVERAGE(AY40,AW40,AN40,AL40,AC40,AA40,R40,P40,I40,G40)</f>
        <v>#DIV/0!</v>
      </c>
      <c r="BG40" s="30"/>
      <c r="BH40" s="17">
        <v>37</v>
      </c>
      <c r="BI40" s="53"/>
      <c r="BJ40" s="22" t="s">
        <v>215</v>
      </c>
      <c r="BK40" s="53"/>
      <c r="BL40" s="17">
        <f t="shared" ref="BL40" si="137">SUM(BH40:BJ40)</f>
        <v>37</v>
      </c>
      <c r="BM40" s="13"/>
      <c r="BN40" s="78">
        <v>15</v>
      </c>
      <c r="BP40" s="40">
        <f t="shared" si="128"/>
        <v>15</v>
      </c>
      <c r="BQ40" s="51">
        <f t="shared" ref="BQ40" si="138">AVERAGE(BH40:BJ40,AW40:AY40,AL40:AN40,AA40:AC40,P40:R40,G40:I40)</f>
        <v>37</v>
      </c>
      <c r="BR40" s="30"/>
      <c r="BS40" s="17" t="s">
        <v>23</v>
      </c>
      <c r="BT40" s="53"/>
      <c r="BU40" s="17" t="s">
        <v>23</v>
      </c>
      <c r="BV40" s="53"/>
      <c r="BW40" s="22">
        <f t="shared" si="26"/>
        <v>0</v>
      </c>
      <c r="BX40" s="13"/>
      <c r="BY40" s="78" t="s">
        <v>23</v>
      </c>
      <c r="BZ40" s="4"/>
      <c r="CA40" s="40">
        <f t="shared" si="12"/>
        <v>15</v>
      </c>
      <c r="CB40" s="51">
        <f>AVERAGE(BU40,BS40,BJ40,BH40,AY40,AW40,AN40,AL40,AC40,AA40,R40,P40,I40,G40)</f>
        <v>37</v>
      </c>
      <c r="CC40" s="30"/>
      <c r="CD40" s="17" t="s">
        <v>23</v>
      </c>
      <c r="CE40" s="70"/>
      <c r="CF40" s="22" t="s">
        <v>23</v>
      </c>
      <c r="CG40" s="70"/>
      <c r="CH40" s="22" t="s">
        <v>23</v>
      </c>
      <c r="CI40" s="13"/>
      <c r="CJ40" s="78" t="s">
        <v>23</v>
      </c>
      <c r="CK40" s="4"/>
      <c r="CL40" s="40">
        <f t="shared" ref="CL40" si="139">SUM(CA40,CJ40)</f>
        <v>15</v>
      </c>
      <c r="CM40" s="51">
        <f>AVERAGE(CF40,CD40,BU40,BS40,BJ40,BH40,AY40,AW40,AN40,AL40,AC40,AA40,R40,P40,I40,G40)</f>
        <v>37</v>
      </c>
    </row>
    <row r="41" spans="1:91" s="4" customFormat="1" ht="12" customHeight="1">
      <c r="A41" s="29" t="s">
        <v>197</v>
      </c>
      <c r="B41" s="19" t="s">
        <v>90</v>
      </c>
      <c r="C41" s="19" t="s">
        <v>76</v>
      </c>
      <c r="D41" s="23" t="s">
        <v>23</v>
      </c>
      <c r="E41" s="20" t="s">
        <v>122</v>
      </c>
      <c r="F41" s="5"/>
      <c r="G41" s="73">
        <v>40</v>
      </c>
      <c r="I41" s="17">
        <v>35</v>
      </c>
      <c r="K41" s="73">
        <f>SUM(G41+I41)</f>
        <v>75</v>
      </c>
      <c r="L41" s="74"/>
      <c r="M41" s="73">
        <v>3</v>
      </c>
      <c r="N41" s="73">
        <f>AVERAGE(G41,I41)</f>
        <v>37.5</v>
      </c>
      <c r="O41" s="30"/>
      <c r="P41" s="82">
        <v>38</v>
      </c>
      <c r="R41" s="22">
        <v>36</v>
      </c>
      <c r="T41" s="36">
        <f t="shared" ref="T41" si="140">SUM(P41:R41)</f>
        <v>74</v>
      </c>
      <c r="U41" s="74"/>
      <c r="V41" s="73">
        <v>7</v>
      </c>
      <c r="W41" s="32"/>
      <c r="X41" s="78">
        <f t="shared" ref="X41" si="141">SUM(M41,V41)</f>
        <v>10</v>
      </c>
      <c r="Y41" s="73">
        <f>AVERAGE(P41:R41,G41:I41)</f>
        <v>37.25</v>
      </c>
      <c r="Z41" s="64"/>
      <c r="AA41" s="36">
        <v>37</v>
      </c>
      <c r="AC41" s="36">
        <v>41</v>
      </c>
      <c r="AE41" s="36">
        <f>SUM(AA41:AC41)</f>
        <v>78</v>
      </c>
      <c r="AF41" s="74"/>
      <c r="AG41" s="73">
        <v>3</v>
      </c>
      <c r="AH41" s="32"/>
      <c r="AI41" s="40">
        <f>SUM(X41,AG41)</f>
        <v>13</v>
      </c>
      <c r="AJ41" s="32">
        <f>AVERAGE(AC41,AA41,R41,P41,I41,G41)</f>
        <v>37.833333333333336</v>
      </c>
      <c r="AK41" s="30"/>
      <c r="AL41" s="73">
        <v>41</v>
      </c>
      <c r="AM41" s="13"/>
      <c r="AN41" s="36">
        <v>39</v>
      </c>
      <c r="AO41" s="13"/>
      <c r="AP41" s="36">
        <f>SUM(AL41:AN41)</f>
        <v>80</v>
      </c>
      <c r="AQ41" s="13"/>
      <c r="AR41" s="73">
        <v>1</v>
      </c>
      <c r="AS41"/>
      <c r="AT41" s="40">
        <f>SUM(AR41,AI41)</f>
        <v>14</v>
      </c>
      <c r="AU41" s="44">
        <f>AVERAGE(G41,I41,P41,R41,AA41,AC41,AL41,AN41)</f>
        <v>38.375</v>
      </c>
      <c r="AV41" s="30"/>
      <c r="AW41" s="73"/>
      <c r="AX41" s="13"/>
      <c r="AY41" s="73"/>
      <c r="AZ41" s="13"/>
      <c r="BA41" s="22">
        <f t="shared" si="125"/>
        <v>0</v>
      </c>
      <c r="BB41" s="13"/>
      <c r="BC41" s="73"/>
      <c r="BD41"/>
      <c r="BE41" s="40">
        <f t="shared" si="126"/>
        <v>14</v>
      </c>
      <c r="BF41" s="51">
        <f>AVERAGE(AY41,AW41,AN41,AL41,AC41,AA41,R41,P41,I41,G41)</f>
        <v>38.375</v>
      </c>
      <c r="BG41" s="30"/>
      <c r="BH41" s="73"/>
      <c r="BI41" s="13"/>
      <c r="BJ41" s="22" t="s">
        <v>215</v>
      </c>
      <c r="BK41" s="13"/>
      <c r="BL41" s="17">
        <f>SUM(BH41:BJ41)</f>
        <v>0</v>
      </c>
      <c r="BM41" s="13"/>
      <c r="BN41" s="73"/>
      <c r="BO41"/>
      <c r="BP41" s="40">
        <f t="shared" si="128"/>
        <v>14</v>
      </c>
      <c r="BQ41" s="51">
        <f>AVERAGE(BH41:BJ41,AW41:AY41,AL41:AN41,AA41:AC41,P41:R41,G41:I41)</f>
        <v>38.375</v>
      </c>
      <c r="BR41" s="30"/>
      <c r="BS41" s="17" t="s">
        <v>23</v>
      </c>
      <c r="BT41" s="53"/>
      <c r="BU41" s="22" t="s">
        <v>23</v>
      </c>
      <c r="BV41" s="53"/>
      <c r="BW41" s="17">
        <f t="shared" si="26"/>
        <v>0</v>
      </c>
      <c r="BX41" s="13"/>
      <c r="BY41" s="73" t="s">
        <v>23</v>
      </c>
      <c r="CA41" s="40">
        <f t="shared" si="27"/>
        <v>14</v>
      </c>
      <c r="CB41" s="51"/>
      <c r="CC41" s="31"/>
      <c r="CD41" s="22" t="s">
        <v>23</v>
      </c>
      <c r="CE41" s="53"/>
      <c r="CF41" s="22" t="s">
        <v>23</v>
      </c>
      <c r="CG41" s="53"/>
      <c r="CH41" s="22" t="s">
        <v>23</v>
      </c>
      <c r="CI41" s="13"/>
      <c r="CJ41" s="73" t="s">
        <v>23</v>
      </c>
      <c r="CL41" s="73"/>
      <c r="CM41" s="51">
        <f>AVERAGE(CF41,CD41,BU41,BS41,BJ41,BH41,AY41,AW41,AN41,AL41,AC41,AA41,R41,P41,I41,G41)</f>
        <v>38.375</v>
      </c>
    </row>
    <row r="42" spans="1:91" ht="12" customHeight="1">
      <c r="A42" s="29" t="s">
        <v>194</v>
      </c>
      <c r="B42" s="19" t="s">
        <v>60</v>
      </c>
      <c r="C42" s="19" t="s">
        <v>121</v>
      </c>
      <c r="D42" s="23" t="s">
        <v>23</v>
      </c>
      <c r="E42" s="20" t="s">
        <v>122</v>
      </c>
      <c r="F42" s="5"/>
      <c r="G42" s="73">
        <v>43</v>
      </c>
      <c r="H42" s="4"/>
      <c r="I42" s="73">
        <v>43</v>
      </c>
      <c r="J42" s="4"/>
      <c r="K42" s="73">
        <f>SUM(G42+I42)</f>
        <v>86</v>
      </c>
      <c r="L42" s="74"/>
      <c r="M42" s="73">
        <v>0</v>
      </c>
      <c r="N42" s="73">
        <f>AVERAGE(G42,I42)</f>
        <v>43</v>
      </c>
      <c r="O42" s="30"/>
      <c r="P42" s="82">
        <v>40</v>
      </c>
      <c r="Q42" s="4"/>
      <c r="R42" s="22">
        <v>41</v>
      </c>
      <c r="S42" s="4"/>
      <c r="T42" s="36">
        <f t="shared" ref="T42:T47" si="142">SUM(P42:R42)</f>
        <v>81</v>
      </c>
      <c r="U42" s="74"/>
      <c r="V42" s="73">
        <v>1</v>
      </c>
      <c r="W42" s="32"/>
      <c r="X42" s="78">
        <f t="shared" ref="X42:X47" si="143">SUM(M42,V42)</f>
        <v>1</v>
      </c>
      <c r="Y42" s="73">
        <f>AVERAGE(P42:R42,G42:I42)</f>
        <v>41.75</v>
      </c>
      <c r="Z42" s="64"/>
      <c r="AA42" s="73">
        <v>32</v>
      </c>
      <c r="AB42" s="4"/>
      <c r="AC42" s="36">
        <v>48</v>
      </c>
      <c r="AD42" s="4"/>
      <c r="AE42" s="36">
        <f t="shared" ref="AE42:AE47" si="144">SUM(AA42:AC42)</f>
        <v>80</v>
      </c>
      <c r="AF42" s="74"/>
      <c r="AG42" s="73">
        <v>1</v>
      </c>
      <c r="AH42" s="32"/>
      <c r="AI42" s="40">
        <f t="shared" ref="AI42:AI47" si="145">SUM(X42,AG42)</f>
        <v>2</v>
      </c>
      <c r="AJ42" s="32">
        <f t="shared" ref="AJ42:AJ47" si="146">AVERAGE(AC42,AA42,R42,P42,I42,G42)</f>
        <v>41.166666666666664</v>
      </c>
      <c r="AK42" s="30"/>
      <c r="AL42" s="73">
        <v>45</v>
      </c>
      <c r="AN42" s="73">
        <v>44</v>
      </c>
      <c r="AP42" s="36">
        <f t="shared" si="116"/>
        <v>89</v>
      </c>
      <c r="AR42" s="73"/>
      <c r="AT42" s="40">
        <f t="shared" si="117"/>
        <v>2</v>
      </c>
      <c r="AU42" s="44">
        <f t="shared" si="118"/>
        <v>42</v>
      </c>
      <c r="AV42" s="30"/>
      <c r="AW42" s="76">
        <v>46</v>
      </c>
      <c r="AY42" s="76">
        <v>48</v>
      </c>
      <c r="BA42" s="76">
        <f t="shared" si="21"/>
        <v>94</v>
      </c>
      <c r="BC42" s="78">
        <v>3</v>
      </c>
      <c r="BE42" s="40">
        <f t="shared" si="74"/>
        <v>5</v>
      </c>
      <c r="BF42" s="51">
        <f t="shared" ref="BF42:BF47" si="147">AVERAGE(AY42,AW42,AN42,AL42,AC42,AA42,R42,P42,I42,G42)</f>
        <v>43</v>
      </c>
      <c r="BG42" s="30"/>
      <c r="BH42" s="73">
        <v>43</v>
      </c>
      <c r="BI42" s="13"/>
      <c r="BJ42" s="22" t="s">
        <v>215</v>
      </c>
      <c r="BK42" s="13"/>
      <c r="BL42" s="17">
        <f t="shared" ref="BL42:BL47" si="148">SUM(BH42:BJ42)</f>
        <v>43</v>
      </c>
      <c r="BM42" s="13"/>
      <c r="BN42" s="73">
        <v>8</v>
      </c>
      <c r="BP42" s="40">
        <f t="shared" si="77"/>
        <v>13</v>
      </c>
      <c r="BQ42" s="51">
        <f t="shared" ref="BQ42:BQ47" si="149">AVERAGE(BH42:BJ42,AW42:AY42,AL42:AN42,AA42:AC42,P42:R42,G42:I42)</f>
        <v>43</v>
      </c>
      <c r="BR42" s="30"/>
      <c r="BS42" s="76">
        <v>48</v>
      </c>
      <c r="BT42" s="53"/>
      <c r="BU42" s="76">
        <v>42</v>
      </c>
      <c r="BV42" s="53"/>
      <c r="BW42" s="76">
        <f t="shared" si="31"/>
        <v>90</v>
      </c>
      <c r="BX42" s="13"/>
      <c r="BY42" s="73">
        <v>3</v>
      </c>
      <c r="BZ42" s="4"/>
      <c r="CA42" s="40">
        <f t="shared" si="12"/>
        <v>16</v>
      </c>
      <c r="CB42" s="51"/>
      <c r="CC42" s="31"/>
      <c r="CD42" s="22" t="s">
        <v>23</v>
      </c>
      <c r="CE42" s="53"/>
      <c r="CF42" s="22" t="s">
        <v>23</v>
      </c>
      <c r="CG42" s="53"/>
      <c r="CH42" s="22" t="s">
        <v>23</v>
      </c>
      <c r="CI42" s="13"/>
      <c r="CJ42" s="73" t="s">
        <v>23</v>
      </c>
      <c r="CK42" s="4"/>
      <c r="CL42" s="73"/>
      <c r="CM42" s="51">
        <f t="shared" ref="CM42:CM47" si="150">AVERAGE(CF42,CD42,BU42,BS42,BJ42,BH42,AY42,AW42,AN42,AL42,AC42,AA42,R42,P42,I42,G42)</f>
        <v>43.307692307692307</v>
      </c>
    </row>
    <row r="43" spans="1:91" ht="12" customHeight="1">
      <c r="A43" s="29" t="s">
        <v>198</v>
      </c>
      <c r="B43" s="19" t="s">
        <v>72</v>
      </c>
      <c r="C43" s="19" t="s">
        <v>193</v>
      </c>
      <c r="D43" s="21" t="s">
        <v>23</v>
      </c>
      <c r="E43" s="20" t="s">
        <v>122</v>
      </c>
      <c r="F43" s="5"/>
      <c r="G43" s="17" t="s">
        <v>23</v>
      </c>
      <c r="H43" s="4"/>
      <c r="I43" s="22" t="s">
        <v>23</v>
      </c>
      <c r="J43" s="4"/>
      <c r="K43" s="73">
        <f>SUM(G43,I43)</f>
        <v>0</v>
      </c>
      <c r="L43" s="10"/>
      <c r="M43" s="72" t="s">
        <v>23</v>
      </c>
      <c r="N43" s="73" t="e">
        <f>AVERAGE(G43,I43)</f>
        <v>#DIV/0!</v>
      </c>
      <c r="O43" s="30"/>
      <c r="P43" s="82" t="s">
        <v>23</v>
      </c>
      <c r="Q43" s="4"/>
      <c r="R43" s="22" t="s">
        <v>23</v>
      </c>
      <c r="S43" s="4"/>
      <c r="T43" s="17">
        <f>SUM(P43:R43)</f>
        <v>0</v>
      </c>
      <c r="U43" s="27"/>
      <c r="V43" s="73" t="s">
        <v>23</v>
      </c>
      <c r="W43" s="32"/>
      <c r="X43" s="78">
        <f>SUM(M43,V43)</f>
        <v>0</v>
      </c>
      <c r="Y43" s="58"/>
      <c r="Z43" s="64"/>
      <c r="AA43" s="36">
        <v>44</v>
      </c>
      <c r="AB43" s="39"/>
      <c r="AC43" s="17">
        <v>34</v>
      </c>
      <c r="AD43" s="4"/>
      <c r="AE43" s="36">
        <f>SUM(AA43:AC43)</f>
        <v>78</v>
      </c>
      <c r="AF43" s="27"/>
      <c r="AG43" s="73">
        <v>3</v>
      </c>
      <c r="AH43" s="32"/>
      <c r="AI43" s="40">
        <f>SUM(X43,AG43)</f>
        <v>3</v>
      </c>
      <c r="AJ43" s="32">
        <f>AVERAGE(AC43,AA43,R43,P43,I43,G43)</f>
        <v>39</v>
      </c>
      <c r="AK43" s="30"/>
      <c r="AL43" s="17" t="s">
        <v>23</v>
      </c>
      <c r="AN43" s="17" t="s">
        <v>23</v>
      </c>
      <c r="AP43" s="17">
        <f>SUM(AL43:AN43)</f>
        <v>0</v>
      </c>
      <c r="AR43" s="73" t="s">
        <v>23</v>
      </c>
      <c r="AT43" s="40">
        <f>SUM(AR43,AI43)</f>
        <v>3</v>
      </c>
      <c r="AU43" s="44">
        <f>AVERAGE(G43,I43,P43,R43,AA43,AC43,AL43,AN43)</f>
        <v>39</v>
      </c>
      <c r="AV43" s="30"/>
      <c r="AW43" s="76">
        <v>36</v>
      </c>
      <c r="AX43" s="53"/>
      <c r="AY43" s="76">
        <v>36</v>
      </c>
      <c r="AZ43" s="53"/>
      <c r="BA43" s="76">
        <f>SUM(AW43,AY43)</f>
        <v>72</v>
      </c>
      <c r="BC43" s="73">
        <v>9</v>
      </c>
      <c r="BE43" s="40">
        <f>SUM(AT43,BC43)</f>
        <v>12</v>
      </c>
      <c r="BF43" s="51">
        <f>AVERAGE(AY43,AW43,AN43,AL43,AC43,AA43,R43,P43,I43,G43)</f>
        <v>37.5</v>
      </c>
      <c r="BG43" s="30"/>
      <c r="BH43" s="17" t="s">
        <v>23</v>
      </c>
      <c r="BI43" s="53"/>
      <c r="BJ43" s="22" t="s">
        <v>23</v>
      </c>
      <c r="BK43" s="53"/>
      <c r="BL43" s="17">
        <f>SUM(BH43:BJ43)</f>
        <v>0</v>
      </c>
      <c r="BM43" s="13"/>
      <c r="BN43" s="73" t="s">
        <v>23</v>
      </c>
      <c r="BP43" s="40">
        <f>SUM(BE43,BN43)</f>
        <v>12</v>
      </c>
      <c r="BQ43" s="51">
        <f>AVERAGE(BH43:BJ43,AW43:AY43,AL43:AN43,AA43:AC43,P43:R43,G43:I43)</f>
        <v>37.5</v>
      </c>
      <c r="BR43" s="30"/>
      <c r="BS43" s="76">
        <v>39</v>
      </c>
      <c r="BT43" s="53"/>
      <c r="BU43" s="76">
        <v>41</v>
      </c>
      <c r="BV43" s="53"/>
      <c r="BW43" s="76">
        <f t="shared" si="26"/>
        <v>80</v>
      </c>
      <c r="BX43" s="13"/>
      <c r="BY43" s="73">
        <v>5</v>
      </c>
      <c r="BZ43" s="4"/>
      <c r="CA43" s="40">
        <f t="shared" si="27"/>
        <v>17</v>
      </c>
      <c r="CB43" s="51">
        <f>AVERAGE(BU43,BS43,BJ43,BH43,AY43,AW43,AN43,AL43,AC43,AA43,R43,P43,I43,G43)</f>
        <v>38.333333333333336</v>
      </c>
      <c r="CC43" s="30"/>
      <c r="CD43" s="17" t="s">
        <v>23</v>
      </c>
      <c r="CE43" s="70"/>
      <c r="CF43" s="22" t="s">
        <v>23</v>
      </c>
      <c r="CG43" s="70"/>
      <c r="CH43" s="22" t="s">
        <v>23</v>
      </c>
      <c r="CI43" s="13"/>
      <c r="CJ43" s="73" t="s">
        <v>23</v>
      </c>
      <c r="CK43" s="4"/>
      <c r="CL43" s="40">
        <f>SUM(CA43,CJ43)</f>
        <v>17</v>
      </c>
      <c r="CM43" s="51">
        <f>AVERAGE(CF43,CD43,BU43,BS43,BJ43,BH43,AY43,AW43,AN43,AL43,AC43,AA43,R43,P43,I43,G43)</f>
        <v>38.333333333333336</v>
      </c>
    </row>
    <row r="44" spans="1:91" ht="12" customHeight="1">
      <c r="A44" s="29" t="s">
        <v>199</v>
      </c>
      <c r="B44" s="19" t="s">
        <v>162</v>
      </c>
      <c r="C44" s="19" t="s">
        <v>59</v>
      </c>
      <c r="D44" s="23" t="s">
        <v>23</v>
      </c>
      <c r="E44" s="20" t="s">
        <v>122</v>
      </c>
      <c r="F44" s="5"/>
      <c r="G44" s="17" t="s">
        <v>23</v>
      </c>
      <c r="H44" s="4"/>
      <c r="I44" s="22" t="s">
        <v>23</v>
      </c>
      <c r="J44" s="4"/>
      <c r="K44" s="78">
        <f>SUM(G44,I44)</f>
        <v>0</v>
      </c>
      <c r="L44" s="79"/>
      <c r="M44" s="78" t="s">
        <v>23</v>
      </c>
      <c r="N44" s="78" t="e">
        <f>AVERAGE(G44,I44)</f>
        <v>#DIV/0!</v>
      </c>
      <c r="O44" s="31"/>
      <c r="P44" s="82">
        <v>35</v>
      </c>
      <c r="Q44" s="4"/>
      <c r="R44" s="22">
        <v>36</v>
      </c>
      <c r="S44" s="4"/>
      <c r="T44" s="17">
        <f>SUM(P44:R44)</f>
        <v>71</v>
      </c>
      <c r="U44" s="79"/>
      <c r="V44" s="78">
        <v>10</v>
      </c>
      <c r="W44" s="32"/>
      <c r="X44" s="78">
        <f>SUM(M44,V44)</f>
        <v>10</v>
      </c>
      <c r="Y44" s="78">
        <f>AVERAGE(P44:R44)</f>
        <v>35.5</v>
      </c>
      <c r="Z44" s="63"/>
      <c r="AA44" s="17" t="s">
        <v>23</v>
      </c>
      <c r="AB44" s="39"/>
      <c r="AC44" s="17" t="s">
        <v>23</v>
      </c>
      <c r="AD44" s="4"/>
      <c r="AE44" s="17">
        <f>SUM(AA44:AC44)</f>
        <v>0</v>
      </c>
      <c r="AF44" s="79"/>
      <c r="AG44" s="78" t="s">
        <v>23</v>
      </c>
      <c r="AH44" s="32"/>
      <c r="AI44" s="40">
        <f>SUM(X44,AG44)</f>
        <v>10</v>
      </c>
      <c r="AJ44" s="32">
        <f>AVERAGE(AC44,AA44,R44,P44,I44,G44)</f>
        <v>35.5</v>
      </c>
      <c r="AK44" s="31"/>
      <c r="AL44" s="17" t="s">
        <v>23</v>
      </c>
      <c r="AN44" s="17" t="s">
        <v>23</v>
      </c>
      <c r="AP44" s="17">
        <f>SUM(AL44:AN44)</f>
        <v>0</v>
      </c>
      <c r="AR44" s="78" t="s">
        <v>23</v>
      </c>
      <c r="AT44" s="40">
        <f>SUM(AR44,AI44)</f>
        <v>10</v>
      </c>
      <c r="AU44" s="44">
        <f>AVERAGE(G44,I44,P44,R44,AA44,AC44,AL44,AN44)</f>
        <v>35.5</v>
      </c>
      <c r="AV44" s="30"/>
      <c r="AW44" s="17" t="s">
        <v>23</v>
      </c>
      <c r="AX44" s="53"/>
      <c r="AY44" s="22" t="s">
        <v>23</v>
      </c>
      <c r="AZ44" s="53"/>
      <c r="BA44" s="22">
        <f>SUM(AW44,AY44)</f>
        <v>0</v>
      </c>
      <c r="BC44" s="78" t="s">
        <v>23</v>
      </c>
      <c r="BE44" s="40">
        <f>SUM(AT44,BC44)</f>
        <v>10</v>
      </c>
      <c r="BF44" s="51">
        <f>AVERAGE(AY44,AW44,AN44,AL44,AC44,AA44,R44,P44,I44,G44)</f>
        <v>35.5</v>
      </c>
      <c r="BG44" s="30"/>
      <c r="BH44" s="17" t="s">
        <v>23</v>
      </c>
      <c r="BI44" s="53"/>
      <c r="BJ44" s="22" t="s">
        <v>215</v>
      </c>
      <c r="BK44" s="53"/>
      <c r="BL44" s="17">
        <f>SUM(BH44:BJ44)</f>
        <v>0</v>
      </c>
      <c r="BM44" s="13"/>
      <c r="BN44" s="78" t="s">
        <v>23</v>
      </c>
      <c r="BP44" s="40">
        <f>SUM(BE44,BN44)</f>
        <v>10</v>
      </c>
      <c r="BQ44" s="51">
        <f>AVERAGE(BH44:BJ44,AW44:AY44,AL44:AN44,AA44:AC44,P44:R44,G44:I44)</f>
        <v>35.5</v>
      </c>
      <c r="BR44" s="30"/>
      <c r="BS44" s="17" t="s">
        <v>23</v>
      </c>
      <c r="BT44" s="53"/>
      <c r="BU44" s="17" t="s">
        <v>23</v>
      </c>
      <c r="BV44" s="53"/>
      <c r="BW44" s="17">
        <f t="shared" si="26"/>
        <v>0</v>
      </c>
      <c r="BX44" s="13"/>
      <c r="BY44" s="78" t="s">
        <v>23</v>
      </c>
      <c r="BZ44" s="4"/>
      <c r="CA44" s="40">
        <f t="shared" si="12"/>
        <v>10</v>
      </c>
      <c r="CB44" s="51">
        <f>AVERAGE(BU44,BS44,BJ44,BH44,AY44,AW44,AN44,AL44,AC44,AA44,R44,P44,I44,G44)</f>
        <v>35.5</v>
      </c>
      <c r="CC44" s="30"/>
      <c r="CD44" s="17" t="s">
        <v>23</v>
      </c>
      <c r="CE44" s="70"/>
      <c r="CF44" s="22" t="s">
        <v>23</v>
      </c>
      <c r="CG44" s="70"/>
      <c r="CH44" s="22" t="s">
        <v>23</v>
      </c>
      <c r="CI44" s="13"/>
      <c r="CJ44" s="78" t="s">
        <v>23</v>
      </c>
      <c r="CK44" s="4"/>
      <c r="CL44" s="40">
        <f>SUM(CA44,CJ44)</f>
        <v>10</v>
      </c>
      <c r="CM44" s="51">
        <f>AVERAGE(CF44,CD44,BU44,BS44,BJ44,BH44,AY44,AW44,AN44,AL44,AC44,AA44,R44,P44,I44,G44)</f>
        <v>35.5</v>
      </c>
    </row>
    <row r="45" spans="1:91" ht="11.25" customHeight="1">
      <c r="A45" s="29" t="s">
        <v>209</v>
      </c>
      <c r="B45" s="19" t="s">
        <v>162</v>
      </c>
      <c r="C45" s="19" t="s">
        <v>163</v>
      </c>
      <c r="D45" s="23" t="s">
        <v>23</v>
      </c>
      <c r="E45" s="20" t="s">
        <v>122</v>
      </c>
      <c r="F45" s="5"/>
      <c r="G45" s="17" t="s">
        <v>23</v>
      </c>
      <c r="H45" s="4"/>
      <c r="I45" s="22" t="s">
        <v>23</v>
      </c>
      <c r="J45" s="4"/>
      <c r="K45" s="78">
        <f t="shared" ref="K45" si="151">SUM(G45,I45)</f>
        <v>0</v>
      </c>
      <c r="L45" s="79"/>
      <c r="M45" s="78" t="s">
        <v>23</v>
      </c>
      <c r="N45" s="78" t="e">
        <f t="shared" ref="N45" si="152">AVERAGE(G45,I45)</f>
        <v>#DIV/0!</v>
      </c>
      <c r="O45" s="31"/>
      <c r="P45" s="82">
        <v>37</v>
      </c>
      <c r="Q45" s="4"/>
      <c r="R45" s="22">
        <v>37</v>
      </c>
      <c r="S45" s="4"/>
      <c r="T45" s="36">
        <f>SUM(P45:R45)</f>
        <v>74</v>
      </c>
      <c r="U45" s="79"/>
      <c r="V45" s="78">
        <v>7</v>
      </c>
      <c r="W45" s="32"/>
      <c r="X45" s="78">
        <f>SUM(M45,V45)</f>
        <v>7</v>
      </c>
      <c r="Y45" s="78">
        <f>AVERAGE(P45:R45)</f>
        <v>37</v>
      </c>
      <c r="Z45" s="63"/>
      <c r="AA45" s="17" t="s">
        <v>23</v>
      </c>
      <c r="AB45" s="39"/>
      <c r="AC45" s="17" t="s">
        <v>23</v>
      </c>
      <c r="AD45" s="4"/>
      <c r="AE45" s="17">
        <f>SUM(AA45:AC45)</f>
        <v>0</v>
      </c>
      <c r="AF45" s="79"/>
      <c r="AG45" s="78" t="s">
        <v>23</v>
      </c>
      <c r="AH45" s="32"/>
      <c r="AI45" s="40">
        <f>SUM(X45,AG45)</f>
        <v>7</v>
      </c>
      <c r="AJ45" s="32">
        <f>AVERAGE(AC45,AA45,R45,P45,I45,G45)</f>
        <v>37</v>
      </c>
      <c r="AK45" s="31"/>
      <c r="AL45" s="17" t="s">
        <v>23</v>
      </c>
      <c r="AN45" s="17" t="s">
        <v>23</v>
      </c>
      <c r="AP45" s="17">
        <f>SUM(AL45:AN45)</f>
        <v>0</v>
      </c>
      <c r="AR45" s="78" t="s">
        <v>23</v>
      </c>
      <c r="AT45" s="40">
        <f>SUM(AR45,AI45)</f>
        <v>7</v>
      </c>
      <c r="AU45" s="80">
        <f>AVERAGE(G45,I45,P45,R45,AA45,AC45,AL45,AN45)</f>
        <v>37</v>
      </c>
      <c r="AV45" s="30"/>
      <c r="AW45" s="17" t="s">
        <v>23</v>
      </c>
      <c r="AX45" s="53"/>
      <c r="AY45" s="22" t="s">
        <v>23</v>
      </c>
      <c r="AZ45" s="53"/>
      <c r="BA45" s="22">
        <f>SUM(AW45,AY45)</f>
        <v>0</v>
      </c>
      <c r="BC45" s="78" t="s">
        <v>23</v>
      </c>
      <c r="BE45" s="40">
        <f>SUM(AT45,BC45)</f>
        <v>7</v>
      </c>
      <c r="BF45" s="51">
        <f>AVERAGE(AY45,AW45,AN45,AL45,AC45,AA45,R45,P45,I45,G45)</f>
        <v>37</v>
      </c>
      <c r="BG45" s="30"/>
      <c r="BH45" s="17" t="s">
        <v>23</v>
      </c>
      <c r="BI45" s="53"/>
      <c r="BJ45" s="22" t="s">
        <v>23</v>
      </c>
      <c r="BK45" s="53"/>
      <c r="BL45" s="17">
        <f>SUM(BH45:BJ45)</f>
        <v>0</v>
      </c>
      <c r="BM45" s="13"/>
      <c r="BN45" s="78" t="s">
        <v>23</v>
      </c>
      <c r="BP45" s="40">
        <f>SUM(BE45,BN45)</f>
        <v>7</v>
      </c>
      <c r="BQ45" s="51">
        <f>AVERAGE(BH45:BJ45,AW45:AY45,AL45:AN45,AA45:AC45,P45:R45,G45:I45)</f>
        <v>37</v>
      </c>
      <c r="BR45" s="30"/>
      <c r="BS45" s="17" t="s">
        <v>23</v>
      </c>
      <c r="BT45" s="53"/>
      <c r="BU45" s="17" t="s">
        <v>23</v>
      </c>
      <c r="BV45" s="53"/>
      <c r="BW45" s="22">
        <f t="shared" si="31"/>
        <v>0</v>
      </c>
      <c r="BX45" s="13"/>
      <c r="BY45" s="78" t="s">
        <v>23</v>
      </c>
      <c r="BZ45" s="4"/>
      <c r="CA45" s="40">
        <f t="shared" si="27"/>
        <v>7</v>
      </c>
      <c r="CB45" s="51">
        <f>AVERAGE(BU45,BS45,BJ45,BH45,AY45,AW45,AN45,AL45,AC45,AA45,R45,P45,I45,G45)</f>
        <v>37</v>
      </c>
      <c r="CC45" s="30"/>
      <c r="CD45" s="17" t="s">
        <v>23</v>
      </c>
      <c r="CE45" s="70"/>
      <c r="CF45" s="22" t="s">
        <v>23</v>
      </c>
      <c r="CG45" s="70"/>
      <c r="CH45" s="22" t="s">
        <v>23</v>
      </c>
      <c r="CI45" s="13"/>
      <c r="CJ45" s="78" t="s">
        <v>23</v>
      </c>
      <c r="CK45" s="4"/>
      <c r="CL45" s="40">
        <f t="shared" ref="CL45" si="153">SUM(CA45,CJ45)</f>
        <v>7</v>
      </c>
      <c r="CM45" s="51">
        <f>AVERAGE(CF45,CD45,BU45,BS45,BJ45,BH45,AY45,AW45,AN45,AL45,AC45,AA45,R45,P45,I45,G45)</f>
        <v>37</v>
      </c>
    </row>
    <row r="46" spans="1:91" ht="12" customHeight="1">
      <c r="A46" s="29" t="s">
        <v>210</v>
      </c>
      <c r="B46" s="19" t="s">
        <v>77</v>
      </c>
      <c r="C46" s="19" t="s">
        <v>76</v>
      </c>
      <c r="D46" s="23" t="s">
        <v>23</v>
      </c>
      <c r="E46" s="25" t="s">
        <v>78</v>
      </c>
      <c r="F46" s="5"/>
      <c r="G46" s="17" t="s">
        <v>23</v>
      </c>
      <c r="H46" s="4"/>
      <c r="I46" s="22" t="s">
        <v>23</v>
      </c>
      <c r="J46" s="4"/>
      <c r="K46" s="73">
        <f>SUM(G46,I46)</f>
        <v>0</v>
      </c>
      <c r="L46" s="10"/>
      <c r="M46" s="72" t="s">
        <v>23</v>
      </c>
      <c r="N46" s="73" t="e">
        <f t="shared" ref="N46" si="154">AVERAGE(G46,I46)</f>
        <v>#DIV/0!</v>
      </c>
      <c r="O46" s="31"/>
      <c r="P46" s="82">
        <v>45</v>
      </c>
      <c r="Q46" s="4"/>
      <c r="R46" s="22">
        <v>30</v>
      </c>
      <c r="S46" s="4"/>
      <c r="T46" s="36">
        <f>SUM(P46:R46)</f>
        <v>75</v>
      </c>
      <c r="U46" s="27"/>
      <c r="V46" s="73">
        <v>4</v>
      </c>
      <c r="W46" s="32"/>
      <c r="X46" s="78">
        <f>SUM(M46,V46)</f>
        <v>4</v>
      </c>
      <c r="Y46" s="58">
        <f>AVERAGE(P46:R46)</f>
        <v>37.5</v>
      </c>
      <c r="Z46" s="63"/>
      <c r="AA46" s="17" t="s">
        <v>23</v>
      </c>
      <c r="AB46" s="39"/>
      <c r="AC46" s="17" t="s">
        <v>23</v>
      </c>
      <c r="AD46" s="4"/>
      <c r="AE46" s="17">
        <f>SUM(AA46:AC46)</f>
        <v>0</v>
      </c>
      <c r="AF46" s="27"/>
      <c r="AG46" s="73" t="s">
        <v>23</v>
      </c>
      <c r="AH46" s="32"/>
      <c r="AI46" s="40">
        <f>SUM(X46,AG46)</f>
        <v>4</v>
      </c>
      <c r="AJ46" s="32">
        <f>AVERAGE(AC46,AA46,R46,P46,I46,G46)</f>
        <v>37.5</v>
      </c>
      <c r="AK46" s="31"/>
      <c r="AL46" s="17" t="s">
        <v>23</v>
      </c>
      <c r="AN46" s="17" t="s">
        <v>23</v>
      </c>
      <c r="AP46" s="17">
        <f>SUM(AL46:AN46)</f>
        <v>0</v>
      </c>
      <c r="AR46" s="73" t="s">
        <v>23</v>
      </c>
      <c r="AT46" s="40">
        <f>SUM(AR46,AI46)</f>
        <v>4</v>
      </c>
      <c r="AU46" s="80">
        <f>AVERAGE(G46,I46,P46,R46,AA46,AC46,AL46,AN46)</f>
        <v>37.5</v>
      </c>
      <c r="AV46" s="30"/>
      <c r="AW46" s="17" t="s">
        <v>23</v>
      </c>
      <c r="AX46" s="53"/>
      <c r="AY46" s="22" t="s">
        <v>23</v>
      </c>
      <c r="AZ46" s="53"/>
      <c r="BA46" s="22">
        <f>SUM(AW46,AY46)</f>
        <v>0</v>
      </c>
      <c r="BC46" s="73" t="s">
        <v>23</v>
      </c>
      <c r="BE46" s="40">
        <f>SUM(AT46,BC46)</f>
        <v>4</v>
      </c>
      <c r="BF46" s="51">
        <f>AVERAGE(AY46,AW46,AN46,AL46,AC46,AA46,R46,P46,I46,G46)</f>
        <v>37.5</v>
      </c>
      <c r="BG46" s="30"/>
      <c r="BH46" s="17" t="s">
        <v>23</v>
      </c>
      <c r="BI46" s="53"/>
      <c r="BJ46" s="22" t="s">
        <v>23</v>
      </c>
      <c r="BK46" s="53"/>
      <c r="BL46" s="17">
        <f>SUM(BH46:BJ46)</f>
        <v>0</v>
      </c>
      <c r="BM46" s="13"/>
      <c r="BN46" s="73" t="s">
        <v>23</v>
      </c>
      <c r="BP46" s="40">
        <f>SUM(BE46,BN46)</f>
        <v>4</v>
      </c>
      <c r="BQ46" s="51">
        <f>AVERAGE(BH46:BJ46,AW46:AY46,AL46:AN46,AA46:AC46,P46:R46,G46:I46)</f>
        <v>37.5</v>
      </c>
      <c r="BR46" s="30"/>
      <c r="BS46" s="17" t="s">
        <v>23</v>
      </c>
      <c r="BT46" s="53"/>
      <c r="BU46" s="17" t="s">
        <v>23</v>
      </c>
      <c r="BV46" s="53"/>
      <c r="BW46" s="22">
        <f t="shared" si="26"/>
        <v>0</v>
      </c>
      <c r="BX46" s="13"/>
      <c r="BY46" s="73" t="s">
        <v>23</v>
      </c>
      <c r="BZ46" s="4"/>
      <c r="CA46" s="40">
        <f t="shared" si="12"/>
        <v>4</v>
      </c>
      <c r="CB46" s="51">
        <f>AVERAGE(BU46,BS46,BJ46,BH46,AY46,AW46,AN46,AL46,AC46,AA46,R46,P46,I46,G46)</f>
        <v>37.5</v>
      </c>
      <c r="CC46" s="30"/>
      <c r="CD46" s="17" t="s">
        <v>23</v>
      </c>
      <c r="CE46" s="70"/>
      <c r="CF46" s="22" t="s">
        <v>23</v>
      </c>
      <c r="CG46" s="70"/>
      <c r="CH46" s="22" t="s">
        <v>23</v>
      </c>
      <c r="CI46" s="13"/>
      <c r="CJ46" s="73" t="s">
        <v>23</v>
      </c>
      <c r="CK46" s="4"/>
      <c r="CL46" s="40">
        <f>SUM(CA46,CJ46)</f>
        <v>4</v>
      </c>
      <c r="CM46" s="51">
        <f>AVERAGE(CF46,CD46,BU46,BS46,BJ46,BH46,AY46,AW46,AN46,AL46,AC46,AA46,R46,P46,I46,G46)</f>
        <v>37.5</v>
      </c>
    </row>
    <row r="47" spans="1:91" s="4" customFormat="1" ht="12" customHeight="1">
      <c r="A47" s="29" t="s">
        <v>211</v>
      </c>
      <c r="B47" s="68" t="s">
        <v>104</v>
      </c>
      <c r="C47" s="68" t="s">
        <v>105</v>
      </c>
      <c r="D47" s="23">
        <v>66351</v>
      </c>
      <c r="E47" s="24" t="s">
        <v>70</v>
      </c>
      <c r="F47" s="5"/>
      <c r="G47" s="58">
        <v>44</v>
      </c>
      <c r="I47" s="58">
        <v>43</v>
      </c>
      <c r="K47" s="36">
        <f>SUM(G47+I47)</f>
        <v>87</v>
      </c>
      <c r="L47" s="59"/>
      <c r="M47" s="58">
        <v>0</v>
      </c>
      <c r="N47" s="73">
        <f>AVERAGE(G47,I47)</f>
        <v>43.5</v>
      </c>
      <c r="O47" s="31"/>
      <c r="P47" s="82" t="s">
        <v>23</v>
      </c>
      <c r="R47" s="22" t="s">
        <v>23</v>
      </c>
      <c r="T47" s="17">
        <f t="shared" si="142"/>
        <v>0</v>
      </c>
      <c r="U47" s="59"/>
      <c r="V47" s="73" t="s">
        <v>23</v>
      </c>
      <c r="W47" s="32"/>
      <c r="X47" s="78">
        <f t="shared" si="143"/>
        <v>0</v>
      </c>
      <c r="Y47" s="58">
        <f>AVERAGE(G47:I47)</f>
        <v>43.5</v>
      </c>
      <c r="Z47" s="63"/>
      <c r="AA47" s="36">
        <v>46</v>
      </c>
      <c r="AB47" s="39"/>
      <c r="AC47" s="36">
        <v>44</v>
      </c>
      <c r="AE47" s="36">
        <f t="shared" si="144"/>
        <v>90</v>
      </c>
      <c r="AF47" s="59"/>
      <c r="AG47" s="73">
        <v>0</v>
      </c>
      <c r="AH47" s="32"/>
      <c r="AI47" s="40">
        <f t="shared" si="145"/>
        <v>0</v>
      </c>
      <c r="AJ47" s="32">
        <f t="shared" si="146"/>
        <v>44.25</v>
      </c>
      <c r="AK47" s="31"/>
      <c r="AL47" s="36">
        <v>44</v>
      </c>
      <c r="AM47" s="13"/>
      <c r="AN47" s="36">
        <v>47</v>
      </c>
      <c r="AO47" s="13"/>
      <c r="AP47" s="36">
        <f t="shared" si="116"/>
        <v>91</v>
      </c>
      <c r="AQ47" s="13"/>
      <c r="AR47" s="73" t="s">
        <v>23</v>
      </c>
      <c r="AT47" s="40">
        <f t="shared" si="117"/>
        <v>0</v>
      </c>
      <c r="AU47" s="44">
        <f t="shared" si="118"/>
        <v>44.666666666666664</v>
      </c>
      <c r="AV47" s="31"/>
      <c r="AW47" s="17" t="s">
        <v>23</v>
      </c>
      <c r="AX47" s="53"/>
      <c r="AY47" s="22" t="s">
        <v>23</v>
      </c>
      <c r="AZ47" s="53"/>
      <c r="BA47" s="22">
        <f t="shared" si="21"/>
        <v>0</v>
      </c>
      <c r="BB47" s="13"/>
      <c r="BC47" s="73" t="s">
        <v>23</v>
      </c>
      <c r="BE47" s="40">
        <f t="shared" si="74"/>
        <v>0</v>
      </c>
      <c r="BF47" s="51">
        <f t="shared" si="147"/>
        <v>44.666666666666664</v>
      </c>
      <c r="BG47" s="31"/>
      <c r="BH47" s="17" t="s">
        <v>23</v>
      </c>
      <c r="BI47" s="53"/>
      <c r="BJ47" s="22" t="s">
        <v>23</v>
      </c>
      <c r="BK47" s="53"/>
      <c r="BL47" s="17">
        <f t="shared" si="148"/>
        <v>0</v>
      </c>
      <c r="BM47" s="13"/>
      <c r="BN47" s="73" t="s">
        <v>23</v>
      </c>
      <c r="BP47" s="40">
        <f t="shared" si="77"/>
        <v>0</v>
      </c>
      <c r="BQ47" s="51">
        <f t="shared" si="149"/>
        <v>44.666666666666664</v>
      </c>
      <c r="BR47" s="31"/>
      <c r="BS47" s="76">
        <v>44</v>
      </c>
      <c r="BT47" s="53"/>
      <c r="BU47" s="76">
        <v>41</v>
      </c>
      <c r="BV47" s="53"/>
      <c r="BW47" s="76">
        <f t="shared" si="26"/>
        <v>85</v>
      </c>
      <c r="BX47" s="13"/>
      <c r="BY47" s="73">
        <v>4</v>
      </c>
      <c r="CA47" s="40">
        <f t="shared" si="27"/>
        <v>4</v>
      </c>
      <c r="CB47" s="51"/>
      <c r="CC47" s="31"/>
      <c r="CD47" s="17" t="s">
        <v>23</v>
      </c>
      <c r="CE47" s="70"/>
      <c r="CF47" s="22" t="s">
        <v>23</v>
      </c>
      <c r="CG47" s="70"/>
      <c r="CH47" s="22" t="s">
        <v>23</v>
      </c>
      <c r="CI47" s="13"/>
      <c r="CJ47" s="73" t="s">
        <v>23</v>
      </c>
      <c r="CL47" s="40">
        <v>6</v>
      </c>
      <c r="CM47" s="51">
        <f t="shared" si="150"/>
        <v>44.125</v>
      </c>
    </row>
    <row r="48" spans="1:91" ht="12" customHeight="1">
      <c r="A48" s="81" t="s">
        <v>23</v>
      </c>
      <c r="B48" s="125" t="s">
        <v>216</v>
      </c>
      <c r="C48" s="125" t="s">
        <v>50</v>
      </c>
      <c r="E48" s="16" t="s">
        <v>217</v>
      </c>
      <c r="F48" s="5"/>
      <c r="G48" s="17" t="s">
        <v>23</v>
      </c>
      <c r="H48" s="4"/>
      <c r="I48" s="22" t="s">
        <v>23</v>
      </c>
      <c r="J48" s="4"/>
      <c r="K48" s="78">
        <f t="shared" ref="K48:K51" si="155">SUM(G48,I48)</f>
        <v>0</v>
      </c>
      <c r="L48" s="79"/>
      <c r="M48" s="78" t="s">
        <v>23</v>
      </c>
      <c r="N48" s="78" t="e">
        <f t="shared" ref="N48:N51" si="156">AVERAGE(G48,I48)</f>
        <v>#DIV/0!</v>
      </c>
      <c r="O48" s="31"/>
      <c r="P48" s="82" t="s">
        <v>23</v>
      </c>
      <c r="Q48" s="4"/>
      <c r="R48" s="22" t="s">
        <v>23</v>
      </c>
      <c r="S48" s="4"/>
      <c r="T48" s="17" t="s">
        <v>23</v>
      </c>
      <c r="U48" s="79"/>
      <c r="V48" s="78" t="s">
        <v>23</v>
      </c>
      <c r="W48" s="32"/>
      <c r="X48" s="78"/>
      <c r="Y48" s="78"/>
      <c r="Z48" s="63"/>
      <c r="AA48" s="17" t="s">
        <v>23</v>
      </c>
      <c r="AB48" s="39"/>
      <c r="AC48" s="17" t="s">
        <v>23</v>
      </c>
      <c r="AD48" s="4"/>
      <c r="AE48" s="78"/>
      <c r="AF48" s="79"/>
      <c r="AG48" s="78" t="s">
        <v>23</v>
      </c>
      <c r="AH48" s="32"/>
      <c r="AI48" s="78"/>
      <c r="AJ48" s="32"/>
      <c r="AK48" s="31"/>
      <c r="AL48" s="17" t="s">
        <v>23</v>
      </c>
      <c r="AN48" s="17" t="s">
        <v>23</v>
      </c>
      <c r="AP48" s="78">
        <f t="shared" ref="AP48:AP51" si="157">SUM(AL48:AN48)</f>
        <v>0</v>
      </c>
      <c r="AR48" s="78" t="s">
        <v>23</v>
      </c>
      <c r="AT48" s="40">
        <f t="shared" ref="AT48:AT51" si="158">SUM(AR48,AI48)</f>
        <v>0</v>
      </c>
      <c r="AU48" s="80" t="e">
        <f t="shared" ref="AU48:AU51" si="159">AVERAGE(G48,I48,P48,R48,AA48,AC48,AL48,AN48)</f>
        <v>#DIV/0!</v>
      </c>
      <c r="AV48" s="30"/>
      <c r="AW48" s="17" t="s">
        <v>23</v>
      </c>
      <c r="AX48" s="53"/>
      <c r="AY48" s="22" t="s">
        <v>23</v>
      </c>
      <c r="AZ48" s="53"/>
      <c r="BA48" s="22" t="s">
        <v>23</v>
      </c>
      <c r="BC48" s="78" t="s">
        <v>23</v>
      </c>
      <c r="BE48" s="40">
        <f t="shared" ref="BE48:BE51" si="160">SUM(AT48,BC48)</f>
        <v>0</v>
      </c>
      <c r="BF48" s="51" t="e">
        <f t="shared" ref="BF48:BF51" si="161">AVERAGE(AY48,AW48,AN48,AL48,AC48,AA48,R48,P48,I48,G48)</f>
        <v>#DIV/0!</v>
      </c>
      <c r="BG48" s="30"/>
      <c r="BH48" s="17" t="s">
        <v>23</v>
      </c>
      <c r="BI48" s="53"/>
      <c r="BJ48" s="22" t="s">
        <v>23</v>
      </c>
      <c r="BK48" s="53"/>
      <c r="BL48" s="17">
        <f t="shared" ref="BL48:BL51" si="162">SUM(BH48:BJ48)</f>
        <v>0</v>
      </c>
      <c r="BM48" s="13"/>
      <c r="BN48" s="78" t="s">
        <v>23</v>
      </c>
      <c r="BP48" s="40">
        <f t="shared" ref="BP48:BP51" si="163">SUM(BE48,BN48)</f>
        <v>0</v>
      </c>
      <c r="BQ48" s="51" t="e">
        <f t="shared" ref="BQ48:BQ51" si="164">AVERAGE(BH48:BJ48,AW48:AY48,AL48:AN48,AA48:AC48,P48:R48,G48:I48)</f>
        <v>#DIV/0!</v>
      </c>
      <c r="BR48" s="30"/>
      <c r="BS48" s="17">
        <v>34</v>
      </c>
      <c r="BT48" s="53"/>
      <c r="BU48" s="17">
        <v>34</v>
      </c>
      <c r="BV48" s="53"/>
      <c r="BW48" s="17">
        <f t="shared" si="31"/>
        <v>68</v>
      </c>
      <c r="BX48" s="13"/>
      <c r="BY48" s="78">
        <v>14</v>
      </c>
      <c r="BZ48" s="4"/>
      <c r="CA48" s="40">
        <f t="shared" si="12"/>
        <v>14</v>
      </c>
      <c r="CB48" s="51">
        <f t="shared" ref="CB48:CB51" si="165">AVERAGE(BU48,BS48,BJ48,BH48,AY48,AW48,AN48,AL48,AC48,AA48,R48,P48,I48,G48)</f>
        <v>34</v>
      </c>
      <c r="CC48" s="30"/>
      <c r="CD48" s="17" t="s">
        <v>23</v>
      </c>
      <c r="CE48" s="70"/>
      <c r="CF48" s="22" t="s">
        <v>23</v>
      </c>
      <c r="CG48" s="70"/>
      <c r="CH48" s="22" t="s">
        <v>23</v>
      </c>
      <c r="CI48" s="13"/>
      <c r="CJ48" s="78" t="s">
        <v>23</v>
      </c>
      <c r="CK48" s="4"/>
      <c r="CL48" s="40">
        <f t="shared" ref="CL48:CL51" si="166">SUM(CA48,CJ48)</f>
        <v>14</v>
      </c>
      <c r="CM48" s="51">
        <f t="shared" ref="CM48:CM51" si="167">AVERAGE(CF48,CD48,BU48,BS48,BJ48,BH48,AY48,AW48,AN48,AL48,AC48,AA48,R48,P48,I48,G48)</f>
        <v>34</v>
      </c>
    </row>
    <row r="49" spans="1:91" ht="12" customHeight="1">
      <c r="A49" s="81" t="s">
        <v>23</v>
      </c>
      <c r="B49" s="19" t="s">
        <v>218</v>
      </c>
      <c r="C49" s="19" t="s">
        <v>49</v>
      </c>
      <c r="D49" s="23" t="s">
        <v>23</v>
      </c>
      <c r="E49" s="25" t="s">
        <v>112</v>
      </c>
      <c r="F49" s="5"/>
      <c r="G49" s="17" t="s">
        <v>23</v>
      </c>
      <c r="H49" s="4"/>
      <c r="I49" s="22" t="s">
        <v>23</v>
      </c>
      <c r="J49" s="4"/>
      <c r="K49" s="78">
        <f t="shared" si="155"/>
        <v>0</v>
      </c>
      <c r="L49" s="79"/>
      <c r="M49" s="78" t="s">
        <v>23</v>
      </c>
      <c r="N49" s="78" t="e">
        <f t="shared" si="156"/>
        <v>#DIV/0!</v>
      </c>
      <c r="O49" s="31"/>
      <c r="P49" s="82" t="s">
        <v>23</v>
      </c>
      <c r="Q49" s="4"/>
      <c r="R49" s="22" t="s">
        <v>23</v>
      </c>
      <c r="S49" s="4"/>
      <c r="T49" s="17" t="s">
        <v>23</v>
      </c>
      <c r="U49" s="79"/>
      <c r="V49" s="78" t="s">
        <v>23</v>
      </c>
      <c r="W49" s="32"/>
      <c r="X49" s="78"/>
      <c r="Y49" s="78"/>
      <c r="Z49" s="63"/>
      <c r="AA49" s="17" t="s">
        <v>23</v>
      </c>
      <c r="AB49" s="39"/>
      <c r="AC49" s="17" t="s">
        <v>23</v>
      </c>
      <c r="AD49" s="4"/>
      <c r="AE49" s="78"/>
      <c r="AF49" s="79"/>
      <c r="AG49" s="78" t="s">
        <v>23</v>
      </c>
      <c r="AH49" s="32"/>
      <c r="AI49" s="78"/>
      <c r="AJ49" s="32"/>
      <c r="AK49" s="31"/>
      <c r="AL49" s="17" t="s">
        <v>23</v>
      </c>
      <c r="AN49" s="17" t="s">
        <v>23</v>
      </c>
      <c r="AP49" s="78">
        <f t="shared" si="157"/>
        <v>0</v>
      </c>
      <c r="AR49" s="78" t="s">
        <v>23</v>
      </c>
      <c r="AT49" s="40">
        <f t="shared" si="158"/>
        <v>0</v>
      </c>
      <c r="AU49" s="80" t="e">
        <f t="shared" si="159"/>
        <v>#DIV/0!</v>
      </c>
      <c r="AV49" s="30"/>
      <c r="AW49" s="17" t="s">
        <v>23</v>
      </c>
      <c r="AX49" s="53"/>
      <c r="AY49" s="22" t="s">
        <v>23</v>
      </c>
      <c r="AZ49" s="53"/>
      <c r="BA49" s="22" t="s">
        <v>23</v>
      </c>
      <c r="BC49" s="78" t="s">
        <v>23</v>
      </c>
      <c r="BE49" s="40">
        <f t="shared" si="160"/>
        <v>0</v>
      </c>
      <c r="BF49" s="51" t="e">
        <f t="shared" si="161"/>
        <v>#DIV/0!</v>
      </c>
      <c r="BG49" s="30"/>
      <c r="BH49" s="17" t="s">
        <v>23</v>
      </c>
      <c r="BI49" s="53"/>
      <c r="BJ49" s="22" t="s">
        <v>23</v>
      </c>
      <c r="BK49" s="53"/>
      <c r="BL49" s="17">
        <f t="shared" si="162"/>
        <v>0</v>
      </c>
      <c r="BM49" s="13"/>
      <c r="BN49" s="78" t="s">
        <v>23</v>
      </c>
      <c r="BP49" s="40">
        <f t="shared" si="163"/>
        <v>0</v>
      </c>
      <c r="BQ49" s="51" t="e">
        <f t="shared" si="164"/>
        <v>#DIV/0!</v>
      </c>
      <c r="BR49" s="30"/>
      <c r="BS49" s="22">
        <v>29</v>
      </c>
      <c r="BT49" s="53"/>
      <c r="BU49" s="22">
        <v>27</v>
      </c>
      <c r="BV49" s="53"/>
      <c r="BW49" s="22">
        <f t="shared" si="26"/>
        <v>56</v>
      </c>
      <c r="BX49" s="13"/>
      <c r="BY49" s="78">
        <v>25</v>
      </c>
      <c r="BZ49" s="4"/>
      <c r="CA49" s="40">
        <f t="shared" si="27"/>
        <v>25</v>
      </c>
      <c r="CB49" s="51">
        <f t="shared" si="165"/>
        <v>28</v>
      </c>
      <c r="CC49" s="30"/>
      <c r="CD49" s="17" t="s">
        <v>23</v>
      </c>
      <c r="CE49" s="70"/>
      <c r="CF49" s="22" t="s">
        <v>23</v>
      </c>
      <c r="CG49" s="70"/>
      <c r="CH49" s="22" t="s">
        <v>23</v>
      </c>
      <c r="CI49" s="13"/>
      <c r="CJ49" s="78" t="s">
        <v>23</v>
      </c>
      <c r="CK49" s="4"/>
      <c r="CL49" s="40">
        <f t="shared" si="166"/>
        <v>25</v>
      </c>
      <c r="CM49" s="51">
        <f t="shared" si="167"/>
        <v>28</v>
      </c>
    </row>
    <row r="50" spans="1:91" ht="12" customHeight="1">
      <c r="A50" s="81" t="s">
        <v>23</v>
      </c>
      <c r="B50" s="19" t="s">
        <v>219</v>
      </c>
      <c r="C50" s="19" t="s">
        <v>220</v>
      </c>
      <c r="D50" s="23" t="s">
        <v>23</v>
      </c>
      <c r="E50" s="25" t="s">
        <v>217</v>
      </c>
      <c r="F50" s="5"/>
      <c r="G50" s="17" t="s">
        <v>23</v>
      </c>
      <c r="H50" s="4"/>
      <c r="I50" s="22" t="s">
        <v>23</v>
      </c>
      <c r="J50" s="4"/>
      <c r="K50" s="78">
        <f t="shared" si="155"/>
        <v>0</v>
      </c>
      <c r="L50" s="79"/>
      <c r="M50" s="78" t="s">
        <v>23</v>
      </c>
      <c r="N50" s="78" t="e">
        <f t="shared" si="156"/>
        <v>#DIV/0!</v>
      </c>
      <c r="O50" s="31"/>
      <c r="P50" s="82" t="s">
        <v>23</v>
      </c>
      <c r="Q50" s="4"/>
      <c r="R50" s="22" t="s">
        <v>23</v>
      </c>
      <c r="S50" s="4"/>
      <c r="T50" s="17" t="s">
        <v>23</v>
      </c>
      <c r="U50" s="79"/>
      <c r="V50" s="78" t="s">
        <v>23</v>
      </c>
      <c r="W50" s="32"/>
      <c r="X50" s="78"/>
      <c r="Y50" s="78"/>
      <c r="Z50" s="63"/>
      <c r="AA50" s="17" t="s">
        <v>23</v>
      </c>
      <c r="AB50" s="39"/>
      <c r="AC50" s="17" t="s">
        <v>23</v>
      </c>
      <c r="AD50" s="4"/>
      <c r="AE50" s="78"/>
      <c r="AF50" s="79"/>
      <c r="AG50" s="78" t="s">
        <v>23</v>
      </c>
      <c r="AH50" s="32"/>
      <c r="AI50" s="78"/>
      <c r="AJ50" s="32"/>
      <c r="AK50" s="31"/>
      <c r="AL50" s="17" t="s">
        <v>23</v>
      </c>
      <c r="AN50" s="17" t="s">
        <v>23</v>
      </c>
      <c r="AP50" s="78">
        <f t="shared" si="157"/>
        <v>0</v>
      </c>
      <c r="AR50" s="78" t="s">
        <v>23</v>
      </c>
      <c r="AT50" s="40">
        <f t="shared" si="158"/>
        <v>0</v>
      </c>
      <c r="AU50" s="80" t="e">
        <f t="shared" si="159"/>
        <v>#DIV/0!</v>
      </c>
      <c r="AV50" s="30"/>
      <c r="AW50" s="17" t="s">
        <v>23</v>
      </c>
      <c r="AX50" s="53"/>
      <c r="AY50" s="22" t="s">
        <v>23</v>
      </c>
      <c r="AZ50" s="53"/>
      <c r="BA50" s="22" t="s">
        <v>23</v>
      </c>
      <c r="BC50" s="78" t="s">
        <v>23</v>
      </c>
      <c r="BE50" s="40">
        <f t="shared" si="160"/>
        <v>0</v>
      </c>
      <c r="BF50" s="51" t="e">
        <f t="shared" si="161"/>
        <v>#DIV/0!</v>
      </c>
      <c r="BG50" s="30"/>
      <c r="BH50" s="17" t="s">
        <v>23</v>
      </c>
      <c r="BI50" s="53"/>
      <c r="BJ50" s="22" t="s">
        <v>23</v>
      </c>
      <c r="BK50" s="53"/>
      <c r="BL50" s="17">
        <f t="shared" si="162"/>
        <v>0</v>
      </c>
      <c r="BM50" s="13"/>
      <c r="BN50" s="78" t="s">
        <v>23</v>
      </c>
      <c r="BP50" s="40">
        <f t="shared" si="163"/>
        <v>0</v>
      </c>
      <c r="BQ50" s="51" t="e">
        <f t="shared" si="164"/>
        <v>#DIV/0!</v>
      </c>
      <c r="BR50" s="30"/>
      <c r="BS50" s="17">
        <v>32</v>
      </c>
      <c r="BT50" s="53"/>
      <c r="BU50" s="17">
        <v>31</v>
      </c>
      <c r="BV50" s="53"/>
      <c r="BW50" s="17">
        <f t="shared" si="26"/>
        <v>63</v>
      </c>
      <c r="BX50" s="13"/>
      <c r="BY50" s="78">
        <v>18</v>
      </c>
      <c r="BZ50" s="4"/>
      <c r="CA50" s="40">
        <f t="shared" si="12"/>
        <v>18</v>
      </c>
      <c r="CB50" s="51">
        <f t="shared" si="165"/>
        <v>31.5</v>
      </c>
      <c r="CC50" s="30"/>
      <c r="CD50" s="17" t="s">
        <v>23</v>
      </c>
      <c r="CE50" s="70"/>
      <c r="CF50" s="22" t="s">
        <v>23</v>
      </c>
      <c r="CG50" s="70"/>
      <c r="CH50" s="22" t="s">
        <v>23</v>
      </c>
      <c r="CI50" s="13"/>
      <c r="CJ50" s="78" t="s">
        <v>23</v>
      </c>
      <c r="CK50" s="4"/>
      <c r="CL50" s="40">
        <f t="shared" si="166"/>
        <v>18</v>
      </c>
      <c r="CM50" s="51">
        <f t="shared" si="167"/>
        <v>31.5</v>
      </c>
    </row>
    <row r="51" spans="1:91" ht="12" customHeight="1">
      <c r="A51" s="81" t="s">
        <v>23</v>
      </c>
      <c r="B51" s="19" t="s">
        <v>23</v>
      </c>
      <c r="C51" s="19" t="s">
        <v>23</v>
      </c>
      <c r="D51" s="23" t="s">
        <v>23</v>
      </c>
      <c r="E51" s="25" t="s">
        <v>23</v>
      </c>
      <c r="F51" s="5"/>
      <c r="G51" s="17" t="s">
        <v>23</v>
      </c>
      <c r="H51" s="4"/>
      <c r="I51" s="22" t="s">
        <v>23</v>
      </c>
      <c r="J51" s="4"/>
      <c r="K51" s="78">
        <f t="shared" si="155"/>
        <v>0</v>
      </c>
      <c r="L51" s="79"/>
      <c r="M51" s="78" t="s">
        <v>23</v>
      </c>
      <c r="N51" s="78" t="e">
        <f t="shared" si="156"/>
        <v>#DIV/0!</v>
      </c>
      <c r="O51" s="31"/>
      <c r="P51" s="82" t="s">
        <v>23</v>
      </c>
      <c r="Q51" s="4"/>
      <c r="R51" s="22" t="s">
        <v>23</v>
      </c>
      <c r="S51" s="4"/>
      <c r="T51" s="17" t="s">
        <v>23</v>
      </c>
      <c r="U51" s="79"/>
      <c r="V51" s="78" t="s">
        <v>23</v>
      </c>
      <c r="W51" s="32"/>
      <c r="X51" s="78"/>
      <c r="Y51" s="78"/>
      <c r="Z51" s="63"/>
      <c r="AA51" s="17" t="s">
        <v>23</v>
      </c>
      <c r="AB51" s="39"/>
      <c r="AC51" s="17" t="s">
        <v>23</v>
      </c>
      <c r="AD51" s="4"/>
      <c r="AE51" s="78"/>
      <c r="AF51" s="79"/>
      <c r="AG51" s="78" t="s">
        <v>23</v>
      </c>
      <c r="AH51" s="32"/>
      <c r="AI51" s="78"/>
      <c r="AJ51" s="32"/>
      <c r="AK51" s="31"/>
      <c r="AL51" s="17" t="s">
        <v>23</v>
      </c>
      <c r="AN51" s="17" t="s">
        <v>23</v>
      </c>
      <c r="AP51" s="78">
        <f t="shared" si="157"/>
        <v>0</v>
      </c>
      <c r="AR51" s="78" t="s">
        <v>23</v>
      </c>
      <c r="AT51" s="40">
        <f t="shared" si="158"/>
        <v>0</v>
      </c>
      <c r="AU51" s="80" t="e">
        <f t="shared" si="159"/>
        <v>#DIV/0!</v>
      </c>
      <c r="AV51" s="30"/>
      <c r="AW51" s="17" t="s">
        <v>23</v>
      </c>
      <c r="AX51" s="53"/>
      <c r="AY51" s="22" t="s">
        <v>23</v>
      </c>
      <c r="AZ51" s="53"/>
      <c r="BA51" s="22" t="s">
        <v>23</v>
      </c>
      <c r="BC51" s="78" t="s">
        <v>23</v>
      </c>
      <c r="BE51" s="40">
        <f t="shared" si="160"/>
        <v>0</v>
      </c>
      <c r="BF51" s="51" t="e">
        <f t="shared" si="161"/>
        <v>#DIV/0!</v>
      </c>
      <c r="BG51" s="30"/>
      <c r="BH51" s="17" t="s">
        <v>23</v>
      </c>
      <c r="BI51" s="53"/>
      <c r="BJ51" s="22" t="s">
        <v>23</v>
      </c>
      <c r="BK51" s="53"/>
      <c r="BL51" s="17">
        <f t="shared" si="162"/>
        <v>0</v>
      </c>
      <c r="BM51" s="13"/>
      <c r="BN51" s="78" t="s">
        <v>23</v>
      </c>
      <c r="BP51" s="40">
        <f t="shared" si="163"/>
        <v>0</v>
      </c>
      <c r="BQ51" s="51" t="e">
        <f t="shared" si="164"/>
        <v>#DIV/0!</v>
      </c>
      <c r="BR51" s="30"/>
      <c r="BS51" s="17" t="s">
        <v>23</v>
      </c>
      <c r="BT51" s="53"/>
      <c r="BU51" s="17" t="s">
        <v>23</v>
      </c>
      <c r="BV51" s="53"/>
      <c r="BW51" s="22">
        <f t="shared" si="31"/>
        <v>0</v>
      </c>
      <c r="BX51" s="13"/>
      <c r="BY51" s="78" t="s">
        <v>23</v>
      </c>
      <c r="BZ51" s="4"/>
      <c r="CA51" s="40">
        <f t="shared" si="27"/>
        <v>0</v>
      </c>
      <c r="CB51" s="51" t="e">
        <f t="shared" si="165"/>
        <v>#DIV/0!</v>
      </c>
      <c r="CC51" s="30"/>
      <c r="CD51" s="17" t="s">
        <v>23</v>
      </c>
      <c r="CE51" s="70"/>
      <c r="CF51" s="22" t="s">
        <v>23</v>
      </c>
      <c r="CG51" s="70"/>
      <c r="CH51" s="22" t="s">
        <v>23</v>
      </c>
      <c r="CI51" s="13"/>
      <c r="CJ51" s="78" t="s">
        <v>23</v>
      </c>
      <c r="CK51" s="4"/>
      <c r="CL51" s="40">
        <f t="shared" si="166"/>
        <v>0</v>
      </c>
      <c r="CM51" s="51" t="e">
        <f t="shared" si="167"/>
        <v>#DIV/0!</v>
      </c>
    </row>
  </sheetData>
  <sortState ref="B6:M24">
    <sortCondition descending="1" ref="M6:M24"/>
  </sortState>
  <mergeCells count="48">
    <mergeCell ref="BS2:BY2"/>
    <mergeCell ref="CA2:CA5"/>
    <mergeCell ref="BS4:BS5"/>
    <mergeCell ref="BU4:BU5"/>
    <mergeCell ref="BW4:BW5"/>
    <mergeCell ref="BY4:BY5"/>
    <mergeCell ref="BH2:BN2"/>
    <mergeCell ref="BP2:BP5"/>
    <mergeCell ref="BH4:BH5"/>
    <mergeCell ref="BJ4:BJ5"/>
    <mergeCell ref="BL4:BL5"/>
    <mergeCell ref="BN4:BN5"/>
    <mergeCell ref="AL2:AR2"/>
    <mergeCell ref="AT2:AT5"/>
    <mergeCell ref="AL4:AL5"/>
    <mergeCell ref="AN4:AN5"/>
    <mergeCell ref="AP4:AP5"/>
    <mergeCell ref="AR4:AR5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B1:I1"/>
    <mergeCell ref="G4:G5"/>
    <mergeCell ref="I4:I5"/>
    <mergeCell ref="K4:K5"/>
    <mergeCell ref="M4:M5"/>
    <mergeCell ref="G2:M2"/>
    <mergeCell ref="AW2:BC2"/>
    <mergeCell ref="BE2:BE5"/>
    <mergeCell ref="AW4:AW5"/>
    <mergeCell ref="AY4:AY5"/>
    <mergeCell ref="BA4:BA5"/>
    <mergeCell ref="BC4:BC5"/>
    <mergeCell ref="CD2:CJ2"/>
    <mergeCell ref="CL2:CL5"/>
    <mergeCell ref="CD4:CD5"/>
    <mergeCell ref="CF4:CF5"/>
    <mergeCell ref="CH4:CH5"/>
    <mergeCell ref="CJ4:CJ5"/>
  </mergeCells>
  <conditionalFormatting sqref="F6:F51">
    <cfRule type="cellIs" dxfId="15" priority="35" operator="between">
      <formula>36</formula>
      <formula>80</formula>
    </cfRule>
  </conditionalFormatting>
  <conditionalFormatting sqref="F6:F51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R6:R51 P6:P51">
    <cfRule type="cellIs" dxfId="11" priority="21" operator="between">
      <formula>36</formula>
      <formula>100</formula>
    </cfRule>
  </conditionalFormatting>
  <conditionalFormatting sqref="P6:P51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6:R51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47"/>
  <sheetViews>
    <sheetView zoomScale="70" zoomScaleNormal="70" workbookViewId="0">
      <selection activeCell="Q23" sqref="Q23:R23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6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8">
      <c r="B1" s="140" t="s">
        <v>192</v>
      </c>
      <c r="C1" s="140"/>
      <c r="D1" s="140"/>
      <c r="E1" s="140"/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27</v>
      </c>
    </row>
    <row r="2" spans="1:18">
      <c r="B2" s="141"/>
      <c r="C2" s="141"/>
      <c r="D2" s="141"/>
      <c r="E2" s="141"/>
      <c r="F2" s="13" t="s">
        <v>83</v>
      </c>
      <c r="G2" s="13" t="s">
        <v>83</v>
      </c>
      <c r="H2" s="13" t="s">
        <v>83</v>
      </c>
      <c r="I2" s="13" t="s">
        <v>83</v>
      </c>
      <c r="J2" s="13" t="s">
        <v>83</v>
      </c>
      <c r="K2" s="13" t="s">
        <v>83</v>
      </c>
      <c r="L2" s="13" t="s">
        <v>83</v>
      </c>
      <c r="M2" s="13" t="s">
        <v>83</v>
      </c>
      <c r="O2" s="13" t="s">
        <v>23</v>
      </c>
    </row>
    <row r="3" spans="1:18" ht="15.75">
      <c r="A3" t="s">
        <v>0</v>
      </c>
      <c r="B3" s="19" t="s">
        <v>51</v>
      </c>
      <c r="C3" s="19" t="s">
        <v>50</v>
      </c>
      <c r="D3" s="23">
        <v>37832</v>
      </c>
      <c r="E3" s="25" t="s">
        <v>33</v>
      </c>
      <c r="F3" s="52">
        <v>25</v>
      </c>
      <c r="G3" s="52">
        <v>24</v>
      </c>
      <c r="H3" s="52">
        <v>24</v>
      </c>
      <c r="I3" s="71">
        <v>25</v>
      </c>
      <c r="J3" s="123">
        <v>20</v>
      </c>
      <c r="K3" s="71">
        <v>24</v>
      </c>
      <c r="L3" s="71">
        <v>22</v>
      </c>
      <c r="M3" s="52" t="s">
        <v>23</v>
      </c>
      <c r="O3" s="52">
        <f>SUM(F3:I3,K3:M3)</f>
        <v>144</v>
      </c>
    </row>
    <row r="4" spans="1:18" ht="15.75">
      <c r="A4" t="s">
        <v>1</v>
      </c>
      <c r="B4" s="19" t="s">
        <v>54</v>
      </c>
      <c r="C4" s="19" t="s">
        <v>55</v>
      </c>
      <c r="D4" s="23">
        <v>48942</v>
      </c>
      <c r="E4" s="25" t="s">
        <v>33</v>
      </c>
      <c r="F4" s="52">
        <v>17</v>
      </c>
      <c r="G4" s="52">
        <v>23</v>
      </c>
      <c r="H4" s="83" t="s">
        <v>23</v>
      </c>
      <c r="I4" s="78">
        <v>21</v>
      </c>
      <c r="J4" s="56">
        <v>25</v>
      </c>
      <c r="K4" s="78">
        <v>24</v>
      </c>
      <c r="L4" s="71">
        <v>21</v>
      </c>
      <c r="M4" s="52" t="s">
        <v>23</v>
      </c>
      <c r="O4" s="52">
        <f>SUM(F4:M4)</f>
        <v>131</v>
      </c>
    </row>
    <row r="5" spans="1:18" ht="15.75">
      <c r="A5" t="s">
        <v>2</v>
      </c>
      <c r="B5" s="19" t="s">
        <v>37</v>
      </c>
      <c r="C5" s="19" t="s">
        <v>38</v>
      </c>
      <c r="D5" s="23">
        <v>37751</v>
      </c>
      <c r="E5" s="24" t="s">
        <v>33</v>
      </c>
      <c r="F5" s="52">
        <v>23</v>
      </c>
      <c r="G5" s="52">
        <v>25</v>
      </c>
      <c r="H5" s="52">
        <v>20</v>
      </c>
      <c r="I5" s="83" t="s">
        <v>23</v>
      </c>
      <c r="J5" s="56">
        <v>22</v>
      </c>
      <c r="K5" s="78">
        <v>24</v>
      </c>
      <c r="L5" s="71">
        <v>15</v>
      </c>
      <c r="M5" s="52" t="s">
        <v>23</v>
      </c>
      <c r="O5" s="52">
        <f>SUM(F5:M5)</f>
        <v>129</v>
      </c>
    </row>
    <row r="6" spans="1:18" ht="15.75">
      <c r="A6" t="s">
        <v>3</v>
      </c>
      <c r="B6" s="19" t="s">
        <v>85</v>
      </c>
      <c r="C6" s="19" t="s">
        <v>86</v>
      </c>
      <c r="D6" s="122">
        <v>48946</v>
      </c>
      <c r="E6" s="24" t="s">
        <v>33</v>
      </c>
      <c r="F6" s="52">
        <v>20</v>
      </c>
      <c r="G6" s="52">
        <v>22</v>
      </c>
      <c r="H6" s="52">
        <v>23</v>
      </c>
      <c r="I6" s="78">
        <v>24</v>
      </c>
      <c r="J6" s="56">
        <v>18</v>
      </c>
      <c r="K6" s="126">
        <v>12</v>
      </c>
      <c r="L6" s="83" t="s">
        <v>23</v>
      </c>
      <c r="M6" s="52" t="s">
        <v>23</v>
      </c>
      <c r="O6" s="52">
        <f>SUM(F6:M6)</f>
        <v>119</v>
      </c>
      <c r="Q6" s="139" t="s">
        <v>184</v>
      </c>
      <c r="R6" s="139"/>
    </row>
    <row r="7" spans="1:18" ht="15.75">
      <c r="A7" t="s">
        <v>4</v>
      </c>
      <c r="B7" s="19" t="s">
        <v>90</v>
      </c>
      <c r="C7" s="19" t="s">
        <v>91</v>
      </c>
      <c r="D7" s="23" t="s">
        <v>23</v>
      </c>
      <c r="E7" s="25" t="s">
        <v>62</v>
      </c>
      <c r="F7" s="52">
        <v>13</v>
      </c>
      <c r="G7" s="52">
        <v>15</v>
      </c>
      <c r="H7" s="52">
        <v>23</v>
      </c>
      <c r="I7" s="71">
        <v>23</v>
      </c>
      <c r="J7" s="56">
        <v>19</v>
      </c>
      <c r="K7" s="71">
        <v>21</v>
      </c>
      <c r="L7" s="83" t="s">
        <v>23</v>
      </c>
      <c r="M7" s="52" t="s">
        <v>23</v>
      </c>
      <c r="O7" s="52">
        <f>SUM(F7:M7)</f>
        <v>114</v>
      </c>
      <c r="Q7" s="139"/>
      <c r="R7" s="139"/>
    </row>
    <row r="8" spans="1:18" ht="15.75">
      <c r="A8" t="s">
        <v>5</v>
      </c>
      <c r="B8" s="19" t="s">
        <v>65</v>
      </c>
      <c r="C8" s="19" t="s">
        <v>66</v>
      </c>
      <c r="D8" s="23">
        <v>41340</v>
      </c>
      <c r="E8" s="25" t="s">
        <v>67</v>
      </c>
      <c r="F8" s="83">
        <v>10</v>
      </c>
      <c r="G8" s="52">
        <v>15</v>
      </c>
      <c r="H8" s="52">
        <v>17</v>
      </c>
      <c r="I8" s="71">
        <v>13</v>
      </c>
      <c r="J8" s="56">
        <v>21</v>
      </c>
      <c r="K8" s="71">
        <v>12</v>
      </c>
      <c r="L8" s="71">
        <v>18</v>
      </c>
      <c r="M8" s="52" t="s">
        <v>23</v>
      </c>
      <c r="O8" s="52">
        <f>SUM(G8:M8)</f>
        <v>96</v>
      </c>
    </row>
    <row r="9" spans="1:18" ht="15.75">
      <c r="A9" t="s">
        <v>6</v>
      </c>
      <c r="B9" s="19" t="s">
        <v>37</v>
      </c>
      <c r="C9" s="19" t="s">
        <v>127</v>
      </c>
      <c r="D9" s="23">
        <v>37750</v>
      </c>
      <c r="E9" s="20" t="s">
        <v>33</v>
      </c>
      <c r="F9" s="52">
        <v>16</v>
      </c>
      <c r="G9" s="52" t="s">
        <v>23</v>
      </c>
      <c r="H9" s="83" t="s">
        <v>23</v>
      </c>
      <c r="I9" s="71">
        <v>17</v>
      </c>
      <c r="J9" s="56">
        <v>18</v>
      </c>
      <c r="K9" s="71">
        <v>18</v>
      </c>
      <c r="L9" s="71">
        <v>21</v>
      </c>
      <c r="M9" s="52" t="s">
        <v>23</v>
      </c>
      <c r="O9" s="52">
        <f>SUM(F9:M9)</f>
        <v>90</v>
      </c>
    </row>
    <row r="10" spans="1:18" ht="15.75">
      <c r="A10" t="s">
        <v>7</v>
      </c>
      <c r="B10" s="19" t="s">
        <v>39</v>
      </c>
      <c r="C10" s="19" t="s">
        <v>40</v>
      </c>
      <c r="D10" s="23">
        <v>38641</v>
      </c>
      <c r="E10" s="24" t="s">
        <v>33</v>
      </c>
      <c r="F10" s="52">
        <v>19</v>
      </c>
      <c r="G10" s="52">
        <v>11</v>
      </c>
      <c r="H10" s="52">
        <v>14</v>
      </c>
      <c r="I10" s="71">
        <v>13</v>
      </c>
      <c r="J10" s="123">
        <v>8</v>
      </c>
      <c r="K10" s="71">
        <v>18</v>
      </c>
      <c r="L10" s="71">
        <v>12</v>
      </c>
      <c r="M10" s="52" t="s">
        <v>23</v>
      </c>
      <c r="O10" s="52">
        <f>SUM(F10:I10,K10:M10)</f>
        <v>87</v>
      </c>
    </row>
    <row r="11" spans="1:18" ht="15.75">
      <c r="A11" t="s">
        <v>23</v>
      </c>
      <c r="B11" s="54" t="s">
        <v>43</v>
      </c>
      <c r="C11" s="19" t="s">
        <v>44</v>
      </c>
      <c r="D11" s="75" t="s">
        <v>23</v>
      </c>
      <c r="E11" s="25" t="s">
        <v>70</v>
      </c>
      <c r="F11" s="83" t="s">
        <v>23</v>
      </c>
      <c r="G11" s="52">
        <v>22</v>
      </c>
      <c r="H11" s="52">
        <v>17</v>
      </c>
      <c r="I11" s="71">
        <v>19</v>
      </c>
      <c r="J11" s="56">
        <v>14</v>
      </c>
      <c r="K11" s="78">
        <v>12</v>
      </c>
      <c r="L11" s="71" t="s">
        <v>23</v>
      </c>
      <c r="M11" s="52" t="s">
        <v>23</v>
      </c>
      <c r="O11" s="52">
        <f>SUM(F11:M11)</f>
        <v>84</v>
      </c>
    </row>
    <row r="12" spans="1:18">
      <c r="A12" t="s">
        <v>9</v>
      </c>
      <c r="B12" s="44" t="s">
        <v>63</v>
      </c>
      <c r="C12" s="44" t="s">
        <v>64</v>
      </c>
      <c r="D12" s="36"/>
      <c r="E12" s="65" t="s">
        <v>33</v>
      </c>
      <c r="F12" s="83" t="s">
        <v>23</v>
      </c>
      <c r="G12" s="52">
        <v>18</v>
      </c>
      <c r="H12" s="52">
        <v>25</v>
      </c>
      <c r="I12" s="71">
        <v>16</v>
      </c>
      <c r="J12" s="56" t="s">
        <v>23</v>
      </c>
      <c r="K12" s="78" t="s">
        <v>23</v>
      </c>
      <c r="L12" s="71">
        <v>24</v>
      </c>
      <c r="M12" s="52" t="s">
        <v>23</v>
      </c>
      <c r="O12" s="52">
        <f>SUM(F12:M12)</f>
        <v>83</v>
      </c>
    </row>
    <row r="13" spans="1:18" ht="15.75">
      <c r="A13" t="s">
        <v>10</v>
      </c>
      <c r="B13" s="19" t="s">
        <v>41</v>
      </c>
      <c r="C13" s="19" t="s">
        <v>42</v>
      </c>
      <c r="D13" s="23">
        <v>3602</v>
      </c>
      <c r="E13" s="24" t="s">
        <v>33</v>
      </c>
      <c r="F13" s="52">
        <v>18</v>
      </c>
      <c r="G13" s="52">
        <v>7</v>
      </c>
      <c r="H13" s="52">
        <v>20</v>
      </c>
      <c r="I13" s="71">
        <v>13</v>
      </c>
      <c r="J13" s="56">
        <v>12</v>
      </c>
      <c r="K13" s="83" t="s">
        <v>23</v>
      </c>
      <c r="L13" s="71">
        <v>12</v>
      </c>
      <c r="M13" s="52" t="s">
        <v>23</v>
      </c>
      <c r="O13" s="52">
        <f>SUM(F13:M13)</f>
        <v>82</v>
      </c>
    </row>
    <row r="14" spans="1:18" ht="15.75">
      <c r="A14" t="s">
        <v>11</v>
      </c>
      <c r="B14" s="19" t="s">
        <v>72</v>
      </c>
      <c r="C14" s="19" t="s">
        <v>73</v>
      </c>
      <c r="D14" s="23">
        <v>66395</v>
      </c>
      <c r="E14" s="20" t="s">
        <v>122</v>
      </c>
      <c r="F14" s="52">
        <v>16</v>
      </c>
      <c r="G14" s="52" t="s">
        <v>23</v>
      </c>
      <c r="H14" s="83" t="s">
        <v>23</v>
      </c>
      <c r="I14" s="78">
        <v>9</v>
      </c>
      <c r="J14" s="56">
        <v>24</v>
      </c>
      <c r="K14" s="71">
        <v>19</v>
      </c>
      <c r="L14" s="71">
        <v>12</v>
      </c>
      <c r="M14" s="52" t="s">
        <v>23</v>
      </c>
      <c r="O14" s="52">
        <f>SUM(F14:M14)</f>
        <v>80</v>
      </c>
    </row>
    <row r="15" spans="1:18" ht="15.75">
      <c r="A15" t="s">
        <v>12</v>
      </c>
      <c r="B15" s="19" t="s">
        <v>116</v>
      </c>
      <c r="C15" s="19" t="s">
        <v>117</v>
      </c>
      <c r="D15" s="23">
        <v>66101</v>
      </c>
      <c r="E15" s="25" t="s">
        <v>115</v>
      </c>
      <c r="F15" s="52">
        <v>13</v>
      </c>
      <c r="G15" s="52">
        <v>20</v>
      </c>
      <c r="H15" s="52">
        <v>6</v>
      </c>
      <c r="I15" s="83">
        <v>3</v>
      </c>
      <c r="J15" s="56">
        <v>11</v>
      </c>
      <c r="K15" s="78">
        <v>14</v>
      </c>
      <c r="L15" s="71">
        <v>13</v>
      </c>
      <c r="M15" s="52" t="s">
        <v>23</v>
      </c>
      <c r="O15" s="52">
        <f>SUM(F15:H15,J15:M15)</f>
        <v>77</v>
      </c>
    </row>
    <row r="16" spans="1:18" ht="15.75">
      <c r="A16" t="s">
        <v>13</v>
      </c>
      <c r="B16" s="54" t="s">
        <v>169</v>
      </c>
      <c r="C16" s="19" t="s">
        <v>170</v>
      </c>
      <c r="D16" s="75" t="s">
        <v>23</v>
      </c>
      <c r="E16" s="25" t="s">
        <v>115</v>
      </c>
      <c r="F16" s="83" t="s">
        <v>23</v>
      </c>
      <c r="G16" s="52">
        <v>13</v>
      </c>
      <c r="H16" s="52">
        <v>14</v>
      </c>
      <c r="I16" s="71">
        <v>14</v>
      </c>
      <c r="J16" s="56" t="s">
        <v>23</v>
      </c>
      <c r="K16" s="78">
        <v>18</v>
      </c>
      <c r="L16" s="71">
        <v>16</v>
      </c>
      <c r="M16" s="52" t="s">
        <v>23</v>
      </c>
      <c r="O16" s="52">
        <f t="shared" ref="O16:O47" si="0">SUM(F16:M16)</f>
        <v>75</v>
      </c>
    </row>
    <row r="17" spans="1:15" ht="15.75">
      <c r="A17" t="s">
        <v>14</v>
      </c>
      <c r="B17" s="19" t="s">
        <v>90</v>
      </c>
      <c r="C17" s="19" t="s">
        <v>44</v>
      </c>
      <c r="D17" s="23" t="s">
        <v>23</v>
      </c>
      <c r="E17" s="20" t="s">
        <v>122</v>
      </c>
      <c r="F17" s="52">
        <v>7</v>
      </c>
      <c r="G17" s="52">
        <v>3</v>
      </c>
      <c r="H17" s="52">
        <v>14</v>
      </c>
      <c r="I17" s="110" t="s">
        <v>23</v>
      </c>
      <c r="J17" s="56">
        <v>11</v>
      </c>
      <c r="K17" s="71">
        <v>14</v>
      </c>
      <c r="L17" s="71">
        <v>19</v>
      </c>
      <c r="M17" s="52" t="s">
        <v>23</v>
      </c>
      <c r="O17" s="52">
        <f t="shared" si="0"/>
        <v>68</v>
      </c>
    </row>
    <row r="18" spans="1:15" ht="15.75">
      <c r="A18" t="s">
        <v>15</v>
      </c>
      <c r="B18" s="19" t="s">
        <v>110</v>
      </c>
      <c r="C18" s="19" t="s">
        <v>111</v>
      </c>
      <c r="D18" s="75">
        <v>33608</v>
      </c>
      <c r="E18" s="25" t="s">
        <v>112</v>
      </c>
      <c r="F18" s="52">
        <v>24</v>
      </c>
      <c r="G18" s="83" t="s">
        <v>23</v>
      </c>
      <c r="H18" s="52">
        <v>20</v>
      </c>
      <c r="I18" s="71" t="s">
        <v>23</v>
      </c>
      <c r="J18" s="56" t="s">
        <v>23</v>
      </c>
      <c r="K18" s="78" t="s">
        <v>23</v>
      </c>
      <c r="L18" s="71">
        <v>24</v>
      </c>
      <c r="M18" s="52" t="s">
        <v>23</v>
      </c>
      <c r="O18" s="52">
        <f t="shared" si="0"/>
        <v>68</v>
      </c>
    </row>
    <row r="19" spans="1:15" ht="15.75">
      <c r="A19" t="s">
        <v>23</v>
      </c>
      <c r="B19" s="19" t="s">
        <v>48</v>
      </c>
      <c r="C19" s="19" t="s">
        <v>49</v>
      </c>
      <c r="D19" s="23">
        <v>66285</v>
      </c>
      <c r="E19" s="25" t="s">
        <v>45</v>
      </c>
      <c r="F19" s="52">
        <v>21</v>
      </c>
      <c r="G19" s="83" t="s">
        <v>23</v>
      </c>
      <c r="H19" s="52">
        <v>14</v>
      </c>
      <c r="I19" s="78">
        <v>21</v>
      </c>
      <c r="J19" s="56" t="s">
        <v>23</v>
      </c>
      <c r="K19" s="71" t="s">
        <v>23</v>
      </c>
      <c r="L19" s="71">
        <v>7</v>
      </c>
      <c r="M19" s="52" t="s">
        <v>23</v>
      </c>
      <c r="O19" s="52">
        <f t="shared" si="0"/>
        <v>63</v>
      </c>
    </row>
    <row r="20" spans="1:15" ht="15.75">
      <c r="A20" t="s">
        <v>17</v>
      </c>
      <c r="B20" s="44" t="s">
        <v>60</v>
      </c>
      <c r="C20" s="44" t="s">
        <v>205</v>
      </c>
      <c r="D20" s="67"/>
      <c r="E20" s="20" t="s">
        <v>122</v>
      </c>
      <c r="F20" s="83"/>
      <c r="G20" s="78"/>
      <c r="H20" s="78"/>
      <c r="I20" s="78"/>
      <c r="J20" s="56">
        <v>24</v>
      </c>
      <c r="K20" s="71">
        <v>25</v>
      </c>
      <c r="L20" s="71">
        <v>8</v>
      </c>
      <c r="M20" s="78"/>
      <c r="O20" s="52">
        <f t="shared" si="0"/>
        <v>57</v>
      </c>
    </row>
    <row r="21" spans="1:15" ht="15.75">
      <c r="A21" t="s">
        <v>18</v>
      </c>
      <c r="B21" s="19" t="s">
        <v>84</v>
      </c>
      <c r="C21" s="19" t="s">
        <v>76</v>
      </c>
      <c r="D21" s="23">
        <v>35214</v>
      </c>
      <c r="E21" s="24" t="s">
        <v>70</v>
      </c>
      <c r="F21" s="52">
        <v>9</v>
      </c>
      <c r="G21" s="52">
        <v>13</v>
      </c>
      <c r="H21" s="52">
        <v>17</v>
      </c>
      <c r="I21" s="71">
        <v>13</v>
      </c>
      <c r="J21" s="56">
        <v>4</v>
      </c>
      <c r="K21" s="83" t="s">
        <v>23</v>
      </c>
      <c r="L21" s="71" t="s">
        <v>23</v>
      </c>
      <c r="M21" s="52" t="s">
        <v>23</v>
      </c>
      <c r="O21" s="52">
        <f t="shared" si="0"/>
        <v>56</v>
      </c>
    </row>
    <row r="22" spans="1:15" ht="15.75">
      <c r="A22" t="s">
        <v>19</v>
      </c>
      <c r="B22" s="19" t="s">
        <v>60</v>
      </c>
      <c r="C22" s="19" t="s">
        <v>61</v>
      </c>
      <c r="D22" s="23">
        <v>35539</v>
      </c>
      <c r="E22" s="24" t="s">
        <v>62</v>
      </c>
      <c r="F22" s="52">
        <v>23</v>
      </c>
      <c r="G22" s="83" t="s">
        <v>23</v>
      </c>
      <c r="H22" s="52">
        <v>14</v>
      </c>
      <c r="I22" s="71" t="s">
        <v>23</v>
      </c>
      <c r="J22" s="56" t="s">
        <v>23</v>
      </c>
      <c r="K22" s="71" t="s">
        <v>23</v>
      </c>
      <c r="L22" s="71" t="s">
        <v>23</v>
      </c>
      <c r="M22" s="52" t="s">
        <v>23</v>
      </c>
      <c r="O22" s="52">
        <f t="shared" si="0"/>
        <v>37</v>
      </c>
    </row>
    <row r="23" spans="1:15" ht="15.75">
      <c r="A23" t="s">
        <v>20</v>
      </c>
      <c r="B23" s="19" t="s">
        <v>31</v>
      </c>
      <c r="C23" s="19" t="s">
        <v>32</v>
      </c>
      <c r="D23" s="23">
        <v>37834</v>
      </c>
      <c r="E23" s="24" t="s">
        <v>33</v>
      </c>
      <c r="F23" s="52">
        <v>4</v>
      </c>
      <c r="G23" s="52" t="s">
        <v>23</v>
      </c>
      <c r="H23" s="83" t="s">
        <v>23</v>
      </c>
      <c r="I23" s="78">
        <v>9</v>
      </c>
      <c r="J23" s="56">
        <v>14</v>
      </c>
      <c r="K23" s="71" t="s">
        <v>23</v>
      </c>
      <c r="L23" s="71">
        <v>9</v>
      </c>
      <c r="M23" s="52" t="s">
        <v>23</v>
      </c>
      <c r="O23" s="52">
        <f t="shared" si="0"/>
        <v>36</v>
      </c>
    </row>
    <row r="24" spans="1:15" ht="15.75">
      <c r="A24" t="s">
        <v>21</v>
      </c>
      <c r="B24" s="19" t="s">
        <v>118</v>
      </c>
      <c r="C24" s="19" t="s">
        <v>119</v>
      </c>
      <c r="D24" s="23">
        <v>49335</v>
      </c>
      <c r="E24" s="25" t="s">
        <v>70</v>
      </c>
      <c r="F24" s="52">
        <v>13</v>
      </c>
      <c r="G24" s="52">
        <v>3</v>
      </c>
      <c r="H24" s="83" t="s">
        <v>23</v>
      </c>
      <c r="I24" s="71">
        <v>19</v>
      </c>
      <c r="J24" s="56" t="s">
        <v>23</v>
      </c>
      <c r="K24" s="71" t="s">
        <v>23</v>
      </c>
      <c r="L24" s="71" t="s">
        <v>23</v>
      </c>
      <c r="M24" s="52" t="s">
        <v>23</v>
      </c>
      <c r="O24" s="52">
        <f t="shared" si="0"/>
        <v>35</v>
      </c>
    </row>
    <row r="25" spans="1:15" ht="15.75">
      <c r="A25" t="s">
        <v>22</v>
      </c>
      <c r="B25" s="19" t="s">
        <v>52</v>
      </c>
      <c r="C25" s="19" t="s">
        <v>53</v>
      </c>
      <c r="D25" s="23">
        <v>66085</v>
      </c>
      <c r="E25" s="25" t="s">
        <v>33</v>
      </c>
      <c r="F25" s="52">
        <v>8</v>
      </c>
      <c r="G25" s="83" t="s">
        <v>23</v>
      </c>
      <c r="H25" s="52">
        <v>23</v>
      </c>
      <c r="I25" s="71">
        <v>3</v>
      </c>
      <c r="J25" s="56" t="s">
        <v>23</v>
      </c>
      <c r="K25" s="71" t="s">
        <v>23</v>
      </c>
      <c r="L25" s="71" t="s">
        <v>23</v>
      </c>
      <c r="M25" s="52" t="s">
        <v>23</v>
      </c>
      <c r="O25" s="52">
        <f t="shared" si="0"/>
        <v>34</v>
      </c>
    </row>
    <row r="26" spans="1:15" ht="15.75">
      <c r="A26" t="s">
        <v>23</v>
      </c>
      <c r="B26" s="19" t="s">
        <v>46</v>
      </c>
      <c r="C26" s="19" t="s">
        <v>47</v>
      </c>
      <c r="D26" s="23">
        <v>65947</v>
      </c>
      <c r="E26" s="25" t="s">
        <v>45</v>
      </c>
      <c r="F26" s="52">
        <v>7</v>
      </c>
      <c r="G26" s="83" t="s">
        <v>23</v>
      </c>
      <c r="H26" s="52">
        <v>9</v>
      </c>
      <c r="I26" s="78" t="s">
        <v>23</v>
      </c>
      <c r="J26" s="56">
        <v>18</v>
      </c>
      <c r="K26" s="71" t="s">
        <v>23</v>
      </c>
      <c r="L26" s="71" t="s">
        <v>23</v>
      </c>
      <c r="M26" s="52" t="s">
        <v>23</v>
      </c>
      <c r="O26" s="52">
        <f t="shared" si="0"/>
        <v>34</v>
      </c>
    </row>
    <row r="27" spans="1:15" ht="15.75">
      <c r="A27" t="s">
        <v>80</v>
      </c>
      <c r="B27" s="54" t="s">
        <v>56</v>
      </c>
      <c r="C27" s="19" t="s">
        <v>57</v>
      </c>
      <c r="D27" s="75" t="s">
        <v>23</v>
      </c>
      <c r="E27" s="25" t="s">
        <v>33</v>
      </c>
      <c r="F27" s="83" t="s">
        <v>23</v>
      </c>
      <c r="G27" s="52">
        <v>16</v>
      </c>
      <c r="H27" s="52">
        <v>7</v>
      </c>
      <c r="I27" s="71">
        <v>7</v>
      </c>
      <c r="J27" s="56" t="s">
        <v>23</v>
      </c>
      <c r="K27" s="71" t="s">
        <v>23</v>
      </c>
      <c r="L27" s="71" t="s">
        <v>23</v>
      </c>
      <c r="M27" s="52" t="s">
        <v>23</v>
      </c>
      <c r="O27" s="52">
        <f t="shared" si="0"/>
        <v>30</v>
      </c>
    </row>
    <row r="28" spans="1:15" ht="15.75">
      <c r="A28" t="s">
        <v>81</v>
      </c>
      <c r="B28" s="19" t="s">
        <v>123</v>
      </c>
      <c r="C28" s="19" t="s">
        <v>124</v>
      </c>
      <c r="D28" s="23">
        <v>37466</v>
      </c>
      <c r="E28" s="20" t="s">
        <v>122</v>
      </c>
      <c r="F28" s="52">
        <v>1</v>
      </c>
      <c r="G28" s="52">
        <v>10</v>
      </c>
      <c r="H28" s="83">
        <v>0</v>
      </c>
      <c r="I28" s="71">
        <v>4</v>
      </c>
      <c r="J28" s="56">
        <v>5</v>
      </c>
      <c r="K28" s="71">
        <v>9</v>
      </c>
      <c r="L28" s="71" t="s">
        <v>23</v>
      </c>
      <c r="M28" s="52" t="s">
        <v>23</v>
      </c>
      <c r="O28" s="52">
        <f t="shared" si="0"/>
        <v>29</v>
      </c>
    </row>
    <row r="29" spans="1:15" ht="15.75" customHeight="1">
      <c r="A29" t="s">
        <v>82</v>
      </c>
      <c r="B29" s="54" t="s">
        <v>164</v>
      </c>
      <c r="C29" s="19" t="s">
        <v>165</v>
      </c>
      <c r="D29" s="75" t="s">
        <v>23</v>
      </c>
      <c r="E29" s="25" t="s">
        <v>166</v>
      </c>
      <c r="F29" s="83" t="s">
        <v>23</v>
      </c>
      <c r="G29" s="52">
        <v>20</v>
      </c>
      <c r="H29" s="52">
        <v>8</v>
      </c>
      <c r="I29" s="78" t="s">
        <v>23</v>
      </c>
      <c r="J29" s="56" t="s">
        <v>23</v>
      </c>
      <c r="K29" s="71" t="s">
        <v>23</v>
      </c>
      <c r="L29" s="71" t="s">
        <v>23</v>
      </c>
      <c r="M29" s="52" t="s">
        <v>23</v>
      </c>
      <c r="O29" s="52">
        <f t="shared" si="0"/>
        <v>28</v>
      </c>
    </row>
    <row r="30" spans="1:15" ht="15.75" customHeight="1">
      <c r="A30" t="s">
        <v>88</v>
      </c>
      <c r="B30" s="54" t="s">
        <v>167</v>
      </c>
      <c r="C30" s="19" t="s">
        <v>168</v>
      </c>
      <c r="D30" s="75" t="s">
        <v>23</v>
      </c>
      <c r="E30" s="25" t="s">
        <v>166</v>
      </c>
      <c r="F30" s="83" t="s">
        <v>23</v>
      </c>
      <c r="G30" s="52">
        <v>18</v>
      </c>
      <c r="H30" s="52">
        <v>5</v>
      </c>
      <c r="I30" s="71">
        <v>5</v>
      </c>
      <c r="J30" s="56" t="s">
        <v>23</v>
      </c>
      <c r="K30" s="71" t="s">
        <v>23</v>
      </c>
      <c r="L30" s="71" t="s">
        <v>23</v>
      </c>
      <c r="M30" s="52" t="s">
        <v>23</v>
      </c>
      <c r="O30" s="52">
        <f t="shared" si="0"/>
        <v>28</v>
      </c>
    </row>
    <row r="31" spans="1:15" ht="15.75" customHeight="1">
      <c r="A31" t="s">
        <v>92</v>
      </c>
      <c r="B31" s="44" t="s">
        <v>125</v>
      </c>
      <c r="C31" s="44" t="s">
        <v>206</v>
      </c>
      <c r="D31" s="67"/>
      <c r="E31" s="20" t="s">
        <v>122</v>
      </c>
      <c r="F31" s="83"/>
      <c r="G31" s="78"/>
      <c r="H31" s="78"/>
      <c r="I31" s="71"/>
      <c r="J31" s="56">
        <v>7</v>
      </c>
      <c r="K31" s="71">
        <v>20</v>
      </c>
      <c r="L31" s="71"/>
      <c r="M31" s="78"/>
      <c r="O31" s="52">
        <f t="shared" si="0"/>
        <v>27</v>
      </c>
    </row>
    <row r="32" spans="1:15" ht="15.75" customHeight="1">
      <c r="A32" t="s">
        <v>93</v>
      </c>
      <c r="B32" s="44" t="s">
        <v>218</v>
      </c>
      <c r="C32" s="44" t="s">
        <v>49</v>
      </c>
      <c r="D32" s="67"/>
      <c r="E32" s="44" t="s">
        <v>112</v>
      </c>
      <c r="F32" s="83"/>
      <c r="G32" s="78"/>
      <c r="H32" s="78"/>
      <c r="I32" s="78"/>
      <c r="J32" s="56"/>
      <c r="K32" s="71"/>
      <c r="L32" s="71">
        <v>25</v>
      </c>
      <c r="M32" s="78"/>
      <c r="O32" s="52">
        <f t="shared" si="0"/>
        <v>25</v>
      </c>
    </row>
    <row r="33" spans="1:15" ht="15.75" customHeight="1">
      <c r="A33" t="s">
        <v>97</v>
      </c>
      <c r="B33" s="19" t="s">
        <v>125</v>
      </c>
      <c r="C33" s="19" t="s">
        <v>126</v>
      </c>
      <c r="D33" s="23" t="s">
        <v>23</v>
      </c>
      <c r="E33" s="20" t="s">
        <v>122</v>
      </c>
      <c r="F33" s="52">
        <v>5</v>
      </c>
      <c r="G33" s="52">
        <v>8</v>
      </c>
      <c r="H33" s="52">
        <v>4</v>
      </c>
      <c r="I33" s="83">
        <v>0</v>
      </c>
      <c r="J33" s="56">
        <v>7</v>
      </c>
      <c r="K33" s="78" t="s">
        <v>23</v>
      </c>
      <c r="L33" s="71" t="s">
        <v>23</v>
      </c>
      <c r="M33" s="52" t="s">
        <v>23</v>
      </c>
      <c r="O33" s="52">
        <f t="shared" si="0"/>
        <v>24</v>
      </c>
    </row>
    <row r="34" spans="1:15" ht="15.75" customHeight="1">
      <c r="A34" t="s">
        <v>23</v>
      </c>
      <c r="B34" s="69" t="s">
        <v>113</v>
      </c>
      <c r="C34" s="69" t="s">
        <v>114</v>
      </c>
      <c r="D34" s="23">
        <v>5509</v>
      </c>
      <c r="E34" s="25" t="s">
        <v>115</v>
      </c>
      <c r="F34" s="52">
        <v>2</v>
      </c>
      <c r="G34" s="83" t="s">
        <v>23</v>
      </c>
      <c r="H34" s="52">
        <v>0</v>
      </c>
      <c r="I34" s="71" t="s">
        <v>23</v>
      </c>
      <c r="J34" s="56">
        <v>15</v>
      </c>
      <c r="K34" s="71" t="s">
        <v>23</v>
      </c>
      <c r="L34" s="71">
        <v>7</v>
      </c>
      <c r="M34" s="52" t="s">
        <v>23</v>
      </c>
      <c r="O34" s="52">
        <f t="shared" si="0"/>
        <v>24</v>
      </c>
    </row>
    <row r="35" spans="1:15" ht="15.75" customHeight="1">
      <c r="A35" t="s">
        <v>103</v>
      </c>
      <c r="B35" s="44" t="s">
        <v>58</v>
      </c>
      <c r="C35" s="44" t="s">
        <v>59</v>
      </c>
      <c r="D35" s="67"/>
      <c r="E35" s="44" t="s">
        <v>33</v>
      </c>
      <c r="F35" s="52"/>
      <c r="G35" s="52"/>
      <c r="H35" s="83"/>
      <c r="I35" s="71">
        <v>23</v>
      </c>
      <c r="J35" s="56"/>
      <c r="K35" s="71"/>
      <c r="L35" s="71"/>
      <c r="M35" s="78"/>
      <c r="O35" s="52">
        <f t="shared" si="0"/>
        <v>23</v>
      </c>
    </row>
    <row r="36" spans="1:15">
      <c r="A36" t="s">
        <v>106</v>
      </c>
      <c r="B36" s="69" t="s">
        <v>120</v>
      </c>
      <c r="C36" s="69" t="s">
        <v>47</v>
      </c>
      <c r="D36" s="23">
        <v>45662</v>
      </c>
      <c r="E36" s="25" t="s">
        <v>70</v>
      </c>
      <c r="F36" s="52">
        <v>16</v>
      </c>
      <c r="G36" s="52" t="s">
        <v>23</v>
      </c>
      <c r="H36" s="83" t="s">
        <v>23</v>
      </c>
      <c r="I36" s="78">
        <v>6</v>
      </c>
      <c r="J36" s="56" t="s">
        <v>23</v>
      </c>
      <c r="K36" s="78" t="s">
        <v>23</v>
      </c>
      <c r="L36" s="71" t="s">
        <v>23</v>
      </c>
      <c r="M36" s="52" t="s">
        <v>23</v>
      </c>
      <c r="O36" s="52">
        <f t="shared" si="0"/>
        <v>22</v>
      </c>
    </row>
    <row r="37" spans="1:15">
      <c r="A37" t="s">
        <v>108</v>
      </c>
      <c r="B37" s="44" t="s">
        <v>219</v>
      </c>
      <c r="C37" s="44" t="s">
        <v>220</v>
      </c>
      <c r="D37" s="67"/>
      <c r="E37" s="44" t="s">
        <v>217</v>
      </c>
      <c r="F37" s="83"/>
      <c r="G37" s="78"/>
      <c r="H37" s="78"/>
      <c r="I37" s="71"/>
      <c r="J37" s="56"/>
      <c r="K37" s="71"/>
      <c r="L37" s="71">
        <v>18</v>
      </c>
      <c r="M37" s="78"/>
      <c r="O37" s="52">
        <f t="shared" si="0"/>
        <v>18</v>
      </c>
    </row>
    <row r="38" spans="1:15" ht="15.75">
      <c r="A38" t="s">
        <v>197</v>
      </c>
      <c r="B38" s="44" t="s">
        <v>72</v>
      </c>
      <c r="C38" s="44" t="s">
        <v>193</v>
      </c>
      <c r="D38" s="67"/>
      <c r="E38" s="20" t="s">
        <v>122</v>
      </c>
      <c r="F38" s="52"/>
      <c r="G38" s="83"/>
      <c r="H38" s="52">
        <v>3</v>
      </c>
      <c r="I38" s="78"/>
      <c r="J38" s="56">
        <v>9</v>
      </c>
      <c r="K38" s="78"/>
      <c r="L38" s="71">
        <v>5</v>
      </c>
      <c r="M38" s="78"/>
      <c r="O38" s="52">
        <f t="shared" si="0"/>
        <v>17</v>
      </c>
    </row>
    <row r="39" spans="1:15">
      <c r="A39" t="s">
        <v>23</v>
      </c>
      <c r="B39" s="44" t="s">
        <v>196</v>
      </c>
      <c r="C39" s="44" t="s">
        <v>32</v>
      </c>
      <c r="D39" s="67"/>
      <c r="E39" s="44" t="s">
        <v>166</v>
      </c>
      <c r="F39" s="52"/>
      <c r="G39" s="52"/>
      <c r="H39" s="83"/>
      <c r="I39" s="61">
        <v>16</v>
      </c>
      <c r="J39" s="78"/>
      <c r="K39" s="61"/>
      <c r="L39" s="61"/>
      <c r="M39" s="78"/>
      <c r="O39" s="52">
        <f t="shared" si="0"/>
        <v>16</v>
      </c>
    </row>
    <row r="40" spans="1:15" ht="15.75">
      <c r="A40" t="s">
        <v>198</v>
      </c>
      <c r="B40" s="19" t="s">
        <v>60</v>
      </c>
      <c r="C40" s="19" t="s">
        <v>121</v>
      </c>
      <c r="D40" s="23" t="s">
        <v>23</v>
      </c>
      <c r="E40" s="20" t="s">
        <v>122</v>
      </c>
      <c r="F40" s="83">
        <v>0</v>
      </c>
      <c r="G40" s="52">
        <v>1</v>
      </c>
      <c r="H40" s="52">
        <v>1</v>
      </c>
      <c r="I40" s="61">
        <v>0</v>
      </c>
      <c r="J40" s="78">
        <v>3</v>
      </c>
      <c r="K40" s="61">
        <v>8</v>
      </c>
      <c r="L40" s="61">
        <v>3</v>
      </c>
      <c r="M40" s="52" t="s">
        <v>23</v>
      </c>
      <c r="O40" s="52">
        <f t="shared" si="0"/>
        <v>16</v>
      </c>
    </row>
    <row r="41" spans="1:15" ht="15.75">
      <c r="A41" t="s">
        <v>199</v>
      </c>
      <c r="B41" s="44" t="s">
        <v>207</v>
      </c>
      <c r="C41" s="44" t="s">
        <v>208</v>
      </c>
      <c r="D41" s="67"/>
      <c r="E41" s="118" t="s">
        <v>62</v>
      </c>
      <c r="F41" s="83"/>
      <c r="G41" s="78"/>
      <c r="H41" s="78"/>
      <c r="I41" s="61"/>
      <c r="J41" s="78"/>
      <c r="K41" s="61">
        <v>15</v>
      </c>
      <c r="L41" s="61"/>
      <c r="M41" s="78"/>
      <c r="O41" s="52">
        <f t="shared" si="0"/>
        <v>15</v>
      </c>
    </row>
    <row r="42" spans="1:15" ht="15.75">
      <c r="A42" t="s">
        <v>209</v>
      </c>
      <c r="B42" s="19" t="s">
        <v>90</v>
      </c>
      <c r="C42" s="19" t="s">
        <v>76</v>
      </c>
      <c r="D42" s="23" t="s">
        <v>23</v>
      </c>
      <c r="E42" s="20" t="s">
        <v>122</v>
      </c>
      <c r="F42" s="52">
        <v>3</v>
      </c>
      <c r="G42" s="52">
        <v>7</v>
      </c>
      <c r="H42" s="52">
        <v>3</v>
      </c>
      <c r="I42" s="119">
        <v>1</v>
      </c>
      <c r="J42" s="78" t="s">
        <v>23</v>
      </c>
      <c r="K42" s="83" t="s">
        <v>23</v>
      </c>
      <c r="L42" s="78" t="s">
        <v>23</v>
      </c>
      <c r="M42" s="52" t="s">
        <v>23</v>
      </c>
      <c r="O42" s="52">
        <f t="shared" si="0"/>
        <v>14</v>
      </c>
    </row>
    <row r="43" spans="1:15">
      <c r="A43" t="s">
        <v>210</v>
      </c>
      <c r="B43" s="44" t="s">
        <v>216</v>
      </c>
      <c r="C43" s="44" t="s">
        <v>50</v>
      </c>
      <c r="D43" s="67"/>
      <c r="E43" s="44" t="s">
        <v>217</v>
      </c>
      <c r="F43" s="83"/>
      <c r="G43" s="78"/>
      <c r="H43" s="78"/>
      <c r="I43" s="78"/>
      <c r="J43" s="78"/>
      <c r="K43" s="78"/>
      <c r="L43" s="78">
        <v>14</v>
      </c>
      <c r="M43" s="78"/>
      <c r="O43" s="52">
        <f t="shared" si="0"/>
        <v>14</v>
      </c>
    </row>
    <row r="44" spans="1:15" ht="15.75">
      <c r="A44" t="s">
        <v>211</v>
      </c>
      <c r="B44" s="54" t="s">
        <v>162</v>
      </c>
      <c r="C44" s="19" t="s">
        <v>183</v>
      </c>
      <c r="D44" s="75" t="s">
        <v>23</v>
      </c>
      <c r="E44" s="20" t="s">
        <v>122</v>
      </c>
      <c r="F44" s="52" t="s">
        <v>23</v>
      </c>
      <c r="G44" s="52">
        <v>10</v>
      </c>
      <c r="H44" s="83" t="s">
        <v>23</v>
      </c>
      <c r="I44" s="78" t="s">
        <v>23</v>
      </c>
      <c r="J44" s="78" t="s">
        <v>23</v>
      </c>
      <c r="K44" s="78" t="s">
        <v>23</v>
      </c>
      <c r="L44" s="78" t="s">
        <v>23</v>
      </c>
      <c r="M44" s="52" t="s">
        <v>23</v>
      </c>
      <c r="O44" s="52">
        <f t="shared" si="0"/>
        <v>10</v>
      </c>
    </row>
    <row r="45" spans="1:15" ht="15.75">
      <c r="B45" s="54" t="s">
        <v>162</v>
      </c>
      <c r="C45" s="19" t="s">
        <v>163</v>
      </c>
      <c r="D45" s="75" t="s">
        <v>23</v>
      </c>
      <c r="E45" s="20" t="s">
        <v>122</v>
      </c>
      <c r="F45" s="52" t="s">
        <v>23</v>
      </c>
      <c r="G45" s="52">
        <v>7</v>
      </c>
      <c r="H45" s="83" t="s">
        <v>23</v>
      </c>
      <c r="I45" s="78" t="s">
        <v>23</v>
      </c>
      <c r="J45" s="78" t="s">
        <v>23</v>
      </c>
      <c r="K45" s="78" t="s">
        <v>23</v>
      </c>
      <c r="L45" s="78" t="s">
        <v>23</v>
      </c>
      <c r="M45" s="52" t="s">
        <v>23</v>
      </c>
      <c r="O45" s="52">
        <f t="shared" si="0"/>
        <v>7</v>
      </c>
    </row>
    <row r="46" spans="1:15">
      <c r="B46" s="44" t="s">
        <v>77</v>
      </c>
      <c r="C46" s="44" t="s">
        <v>76</v>
      </c>
      <c r="D46" s="67"/>
      <c r="E46" s="44" t="s">
        <v>78</v>
      </c>
      <c r="F46" s="52" t="s">
        <v>23</v>
      </c>
      <c r="G46" s="52">
        <v>4</v>
      </c>
      <c r="H46" s="83" t="s">
        <v>23</v>
      </c>
      <c r="I46" s="78" t="s">
        <v>23</v>
      </c>
      <c r="J46" s="78" t="s">
        <v>23</v>
      </c>
      <c r="K46" s="78" t="s">
        <v>23</v>
      </c>
      <c r="L46" s="78" t="s">
        <v>23</v>
      </c>
      <c r="M46" s="52" t="s">
        <v>23</v>
      </c>
      <c r="O46" s="52">
        <f t="shared" si="0"/>
        <v>4</v>
      </c>
    </row>
    <row r="47" spans="1:15">
      <c r="B47" s="68" t="s">
        <v>104</v>
      </c>
      <c r="C47" s="68" t="s">
        <v>105</v>
      </c>
      <c r="D47" s="23">
        <v>66351</v>
      </c>
      <c r="E47" s="24" t="s">
        <v>70</v>
      </c>
      <c r="F47" s="52">
        <v>0</v>
      </c>
      <c r="G47" s="83" t="s">
        <v>23</v>
      </c>
      <c r="H47" s="52">
        <v>0</v>
      </c>
      <c r="I47" s="78">
        <v>0</v>
      </c>
      <c r="J47" s="78" t="s">
        <v>23</v>
      </c>
      <c r="K47" s="78" t="s">
        <v>23</v>
      </c>
      <c r="L47" s="78">
        <v>4</v>
      </c>
      <c r="M47" s="52" t="s">
        <v>23</v>
      </c>
      <c r="O47" s="52">
        <f t="shared" si="0"/>
        <v>4</v>
      </c>
    </row>
  </sheetData>
  <sortState ref="B3:O47">
    <sortCondition descending="1" ref="O3:O47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60"/>
  <sheetViews>
    <sheetView topLeftCell="A43" workbookViewId="0">
      <selection activeCell="A15" sqref="A15:A23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9.75" customHeight="1">
      <c r="G1" s="145" t="s">
        <v>89</v>
      </c>
      <c r="H1" s="145"/>
      <c r="I1" s="145"/>
    </row>
    <row r="2" spans="1:9">
      <c r="B2" s="142" t="s">
        <v>204</v>
      </c>
      <c r="C2" s="142"/>
    </row>
    <row r="3" spans="1:9">
      <c r="B3" s="142"/>
      <c r="C3" s="142"/>
      <c r="D3" s="144" t="s">
        <v>23</v>
      </c>
      <c r="E3" s="144"/>
      <c r="G3">
        <v>1</v>
      </c>
      <c r="H3" t="s">
        <v>190</v>
      </c>
      <c r="I3" t="s">
        <v>191</v>
      </c>
    </row>
    <row r="5" spans="1:9" ht="6.75" customHeight="1"/>
    <row r="6" spans="1:9" ht="15.75" customHeight="1">
      <c r="A6">
        <v>1</v>
      </c>
      <c r="B6" s="84" t="s">
        <v>145</v>
      </c>
      <c r="C6" s="85" t="s">
        <v>33</v>
      </c>
      <c r="D6" s="86">
        <f>SUM('Gesamtstand WP mit Streicher'!O9)</f>
        <v>90</v>
      </c>
      <c r="E6" s="87" t="s">
        <v>202</v>
      </c>
      <c r="F6" s="146" t="s">
        <v>23</v>
      </c>
      <c r="G6">
        <v>2</v>
      </c>
      <c r="H6" t="s">
        <v>190</v>
      </c>
    </row>
    <row r="7" spans="1:9" ht="15.75" customHeight="1">
      <c r="A7">
        <v>2</v>
      </c>
      <c r="B7" s="84" t="s">
        <v>146</v>
      </c>
      <c r="C7" s="85" t="s">
        <v>115</v>
      </c>
      <c r="D7" s="86">
        <f>SUM('Gesamtstand WP mit Streicher'!O15)</f>
        <v>77</v>
      </c>
      <c r="E7" s="87" t="s">
        <v>188</v>
      </c>
      <c r="F7" s="146"/>
      <c r="G7">
        <v>1</v>
      </c>
      <c r="H7" t="s">
        <v>190</v>
      </c>
    </row>
    <row r="8" spans="1:9" ht="15.75" customHeight="1">
      <c r="A8">
        <v>3</v>
      </c>
      <c r="B8" s="88" t="s">
        <v>137</v>
      </c>
      <c r="C8" s="85" t="s">
        <v>62</v>
      </c>
      <c r="D8" s="86">
        <f>SUM('Gesamtstand WP mit Streicher'!O22)</f>
        <v>37</v>
      </c>
      <c r="E8" s="87" t="s">
        <v>203</v>
      </c>
      <c r="F8" s="146"/>
      <c r="G8">
        <v>1</v>
      </c>
      <c r="H8" t="s">
        <v>190</v>
      </c>
    </row>
    <row r="9" spans="1:9" ht="15.75" customHeight="1">
      <c r="A9">
        <v>4</v>
      </c>
      <c r="B9" s="88" t="s">
        <v>154</v>
      </c>
      <c r="C9" s="85" t="s">
        <v>122</v>
      </c>
      <c r="D9" s="86">
        <f>SUM('Gesamtstand WP mit Streicher'!O33)</f>
        <v>24</v>
      </c>
      <c r="E9" s="87" t="s">
        <v>188</v>
      </c>
      <c r="F9" s="146"/>
    </row>
    <row r="10" spans="1:9" ht="15.75" customHeight="1">
      <c r="A10">
        <v>5</v>
      </c>
      <c r="B10" s="84" t="s">
        <v>157</v>
      </c>
      <c r="C10" s="85" t="s">
        <v>115</v>
      </c>
      <c r="D10" s="89">
        <f>SUM('Gesamtstand WP mit Streicher'!O34)</f>
        <v>24</v>
      </c>
      <c r="E10" s="87" t="s">
        <v>188</v>
      </c>
      <c r="F10" s="146"/>
    </row>
    <row r="11" spans="1:9" ht="15.75" customHeight="1">
      <c r="A11">
        <v>6</v>
      </c>
      <c r="B11" s="84" t="s">
        <v>159</v>
      </c>
      <c r="C11" s="85" t="s">
        <v>122</v>
      </c>
      <c r="D11" s="89">
        <f>SUM('Gesamtstand WP mit Streicher'!O40)</f>
        <v>16</v>
      </c>
      <c r="E11" s="87" t="s">
        <v>188</v>
      </c>
      <c r="F11" s="146"/>
    </row>
    <row r="12" spans="1:9" ht="15.75" customHeight="1">
      <c r="A12">
        <v>7</v>
      </c>
      <c r="B12" s="84" t="s">
        <v>212</v>
      </c>
      <c r="C12" s="85" t="s">
        <v>62</v>
      </c>
      <c r="D12" s="90">
        <f>SUM('Gesamtstand WP mit Streicher'!O41)</f>
        <v>15</v>
      </c>
      <c r="E12" s="87" t="s">
        <v>188</v>
      </c>
      <c r="F12" s="146"/>
    </row>
    <row r="13" spans="1:9" ht="15.75" customHeight="1">
      <c r="A13">
        <v>8</v>
      </c>
      <c r="B13" s="84" t="s">
        <v>160</v>
      </c>
      <c r="C13" s="85" t="s">
        <v>70</v>
      </c>
      <c r="D13" s="90">
        <f>SUM('Gesamtstand WP mit Streicher'!O47)</f>
        <v>4</v>
      </c>
      <c r="E13" s="87" t="s">
        <v>188</v>
      </c>
      <c r="F13" s="117"/>
    </row>
    <row r="14" spans="1:9" s="111" customFormat="1" ht="9.75" customHeight="1">
      <c r="B14" s="54"/>
      <c r="C14" s="112"/>
      <c r="D14" s="113"/>
      <c r="E14" s="77"/>
      <c r="F14" s="114"/>
    </row>
    <row r="15" spans="1:9" ht="15.75" customHeight="1">
      <c r="A15">
        <v>1</v>
      </c>
      <c r="B15" s="91" t="s">
        <v>135</v>
      </c>
      <c r="C15" s="92" t="s">
        <v>33</v>
      </c>
      <c r="D15" s="93">
        <f>SUM('Gesamtstand WP mit Streicher'!O3)</f>
        <v>144</v>
      </c>
      <c r="E15" s="94" t="s">
        <v>185</v>
      </c>
      <c r="F15" s="143"/>
      <c r="G15">
        <v>2</v>
      </c>
      <c r="H15" t="s">
        <v>190</v>
      </c>
    </row>
    <row r="16" spans="1:9" ht="15.75" customHeight="1">
      <c r="A16">
        <v>2</v>
      </c>
      <c r="B16" s="91" t="s">
        <v>176</v>
      </c>
      <c r="C16" s="92" t="s">
        <v>33</v>
      </c>
      <c r="D16" s="93">
        <f>SUM('Gesamtstand WP mit Streicher'!O12)</f>
        <v>83</v>
      </c>
      <c r="E16" s="94" t="s">
        <v>185</v>
      </c>
      <c r="F16" s="143"/>
      <c r="G16">
        <v>1</v>
      </c>
      <c r="H16" t="s">
        <v>190</v>
      </c>
    </row>
    <row r="17" spans="1:8" ht="15.75" customHeight="1">
      <c r="A17">
        <v>3</v>
      </c>
      <c r="B17" s="91" t="s">
        <v>179</v>
      </c>
      <c r="C17" s="92" t="s">
        <v>115</v>
      </c>
      <c r="D17" s="93">
        <f>SUM('Gesamtstand WP mit Streicher'!O16)</f>
        <v>75</v>
      </c>
      <c r="E17" s="94" t="s">
        <v>185</v>
      </c>
      <c r="F17" s="143"/>
      <c r="G17">
        <v>1</v>
      </c>
      <c r="H17" t="s">
        <v>190</v>
      </c>
    </row>
    <row r="18" spans="1:8" ht="15.75" customHeight="1">
      <c r="A18">
        <v>4</v>
      </c>
      <c r="B18" s="91" t="s">
        <v>136</v>
      </c>
      <c r="C18" s="92" t="s">
        <v>112</v>
      </c>
      <c r="D18" s="93">
        <f>SUM('Gesamtstand WP mit Streicher'!O18)</f>
        <v>68</v>
      </c>
      <c r="E18" s="94" t="s">
        <v>185</v>
      </c>
      <c r="F18" s="143"/>
    </row>
    <row r="19" spans="1:8" ht="15.75" customHeight="1">
      <c r="A19">
        <v>5</v>
      </c>
      <c r="B19" s="91" t="s">
        <v>178</v>
      </c>
      <c r="C19" s="92" t="s">
        <v>33</v>
      </c>
      <c r="D19" s="93">
        <f>SUM('Gesamtstand WP mit Streicher'!O27)</f>
        <v>30</v>
      </c>
      <c r="E19" s="94" t="s">
        <v>185</v>
      </c>
      <c r="F19" s="143"/>
    </row>
    <row r="20" spans="1:8" ht="15.75" customHeight="1">
      <c r="A20">
        <v>6</v>
      </c>
      <c r="B20" s="91" t="s">
        <v>221</v>
      </c>
      <c r="C20" s="92" t="s">
        <v>112</v>
      </c>
      <c r="D20" s="93">
        <f>SUM('Gesamtstand WP mit Streicher'!O32)</f>
        <v>25</v>
      </c>
      <c r="E20" s="94" t="s">
        <v>185</v>
      </c>
      <c r="F20" s="143"/>
    </row>
    <row r="21" spans="1:8" ht="15.75" customHeight="1">
      <c r="A21">
        <v>7</v>
      </c>
      <c r="B21" s="91" t="s">
        <v>144</v>
      </c>
      <c r="C21" s="92" t="s">
        <v>70</v>
      </c>
      <c r="D21" s="93">
        <f>SUM('Gesamtstand WP mit Streicher'!O36)</f>
        <v>22</v>
      </c>
      <c r="E21" s="94" t="s">
        <v>185</v>
      </c>
      <c r="F21" s="124"/>
    </row>
    <row r="22" spans="1:8" ht="15.75" customHeight="1">
      <c r="A22">
        <v>8</v>
      </c>
      <c r="B22" s="91" t="s">
        <v>223</v>
      </c>
      <c r="C22" s="92" t="s">
        <v>217</v>
      </c>
      <c r="D22" s="93">
        <f>SUM('Gesamtstand WP mit Streicher'!O37)</f>
        <v>18</v>
      </c>
      <c r="E22" s="94" t="s">
        <v>185</v>
      </c>
      <c r="F22" s="124"/>
    </row>
    <row r="23" spans="1:8" ht="15.75" customHeight="1">
      <c r="A23">
        <v>9</v>
      </c>
      <c r="B23" s="91" t="s">
        <v>222</v>
      </c>
      <c r="C23" s="92" t="s">
        <v>217</v>
      </c>
      <c r="D23" s="93">
        <f>SUM('Gesamtstand WP mit Streicher'!O43)</f>
        <v>14</v>
      </c>
      <c r="E23" s="94" t="s">
        <v>185</v>
      </c>
      <c r="F23" s="124"/>
    </row>
    <row r="24" spans="1:8" s="111" customFormat="1" ht="9.75" customHeight="1">
      <c r="B24" s="54"/>
      <c r="C24" s="112"/>
      <c r="D24" s="52"/>
      <c r="E24" s="77"/>
      <c r="F24" s="115"/>
    </row>
    <row r="25" spans="1:8" ht="15.75" customHeight="1">
      <c r="A25">
        <v>1</v>
      </c>
      <c r="B25" s="95" t="s">
        <v>147</v>
      </c>
      <c r="C25" s="96" t="s">
        <v>62</v>
      </c>
      <c r="D25" s="97">
        <f>SUM('Gesamtstand WP mit Streicher'!O7)</f>
        <v>114</v>
      </c>
      <c r="E25" s="98" t="s">
        <v>189</v>
      </c>
      <c r="F25" s="143"/>
      <c r="G25">
        <v>2</v>
      </c>
      <c r="H25" t="s">
        <v>190</v>
      </c>
    </row>
    <row r="26" spans="1:8" ht="15.75" customHeight="1">
      <c r="A26">
        <v>2</v>
      </c>
      <c r="B26" s="95" t="s">
        <v>151</v>
      </c>
      <c r="C26" s="96" t="s">
        <v>33</v>
      </c>
      <c r="D26" s="99">
        <f>SUM('Gesamtstand WP mit Streicher'!O25)</f>
        <v>34</v>
      </c>
      <c r="E26" s="98" t="s">
        <v>189</v>
      </c>
      <c r="F26" s="143"/>
      <c r="G26">
        <v>1</v>
      </c>
      <c r="H26" t="s">
        <v>190</v>
      </c>
    </row>
    <row r="27" spans="1:8" ht="15.75" customHeight="1">
      <c r="A27">
        <v>3</v>
      </c>
      <c r="B27" s="95" t="s">
        <v>195</v>
      </c>
      <c r="C27" s="96" t="s">
        <v>122</v>
      </c>
      <c r="D27" s="99">
        <f>SUM('Gesamtstand WP mit Streicher'!O38)</f>
        <v>17</v>
      </c>
      <c r="E27" s="98" t="s">
        <v>189</v>
      </c>
      <c r="F27" s="143"/>
      <c r="G27">
        <v>1</v>
      </c>
      <c r="H27" t="s">
        <v>190</v>
      </c>
    </row>
    <row r="28" spans="1:8" ht="15.75" customHeight="1">
      <c r="A28">
        <v>4</v>
      </c>
      <c r="B28" s="95" t="s">
        <v>181</v>
      </c>
      <c r="C28" s="96" t="s">
        <v>122</v>
      </c>
      <c r="D28" s="99">
        <f>SUM('Gesamtstand WP mit Streicher'!O45)</f>
        <v>7</v>
      </c>
      <c r="E28" s="98" t="s">
        <v>189</v>
      </c>
      <c r="F28" s="109"/>
    </row>
    <row r="29" spans="1:8" s="111" customFormat="1" ht="9.75" customHeight="1">
      <c r="B29" s="54"/>
      <c r="C29" s="112"/>
      <c r="D29" s="116"/>
      <c r="E29" s="77"/>
      <c r="F29" s="115"/>
    </row>
    <row r="30" spans="1:8" ht="15.75" customHeight="1">
      <c r="A30">
        <v>1</v>
      </c>
      <c r="B30" s="100" t="s">
        <v>142</v>
      </c>
      <c r="C30" s="101" t="s">
        <v>33</v>
      </c>
      <c r="D30" s="102">
        <f>SUM('Gesamtstand WP mit Streicher'!O4)</f>
        <v>131</v>
      </c>
      <c r="E30" s="103" t="s">
        <v>187</v>
      </c>
      <c r="F30" s="143"/>
      <c r="G30">
        <v>2</v>
      </c>
      <c r="H30" t="s">
        <v>190</v>
      </c>
    </row>
    <row r="31" spans="1:8" ht="15.75" customHeight="1">
      <c r="A31">
        <v>2</v>
      </c>
      <c r="B31" s="100" t="s">
        <v>139</v>
      </c>
      <c r="C31" s="101" t="s">
        <v>33</v>
      </c>
      <c r="D31" s="102">
        <f>SUM('Gesamtstand WP mit Streicher'!O6)</f>
        <v>119</v>
      </c>
      <c r="E31" s="103" t="s">
        <v>187</v>
      </c>
      <c r="F31" s="143"/>
      <c r="G31">
        <v>1</v>
      </c>
      <c r="H31" t="s">
        <v>190</v>
      </c>
    </row>
    <row r="32" spans="1:8" ht="15.75" customHeight="1">
      <c r="A32">
        <v>3</v>
      </c>
      <c r="B32" s="100" t="s">
        <v>149</v>
      </c>
      <c r="C32" s="101" t="s">
        <v>112</v>
      </c>
      <c r="D32" s="102">
        <f>SUM('Gesamtstand WP mit Streicher'!O8)</f>
        <v>96</v>
      </c>
      <c r="E32" s="103" t="s">
        <v>187</v>
      </c>
      <c r="F32" s="143"/>
      <c r="G32">
        <v>1</v>
      </c>
      <c r="H32" t="s">
        <v>190</v>
      </c>
    </row>
    <row r="33" spans="1:8" ht="15.75" customHeight="1">
      <c r="A33">
        <v>4</v>
      </c>
      <c r="B33" s="100" t="s">
        <v>174</v>
      </c>
      <c r="C33" s="101" t="s">
        <v>70</v>
      </c>
      <c r="D33" s="102">
        <f>SUM('Gesamtstand WP mit Streicher'!O11)</f>
        <v>84</v>
      </c>
      <c r="E33" s="103" t="s">
        <v>187</v>
      </c>
      <c r="F33" s="143"/>
      <c r="G33">
        <v>1</v>
      </c>
      <c r="H33" t="s">
        <v>190</v>
      </c>
    </row>
    <row r="34" spans="1:8" ht="15.75" customHeight="1">
      <c r="A34">
        <v>5</v>
      </c>
      <c r="B34" s="100" t="s">
        <v>143</v>
      </c>
      <c r="C34" s="101" t="s">
        <v>122</v>
      </c>
      <c r="D34" s="102">
        <f>SUM('Gesamtstand WP mit Streicher'!O14)</f>
        <v>80</v>
      </c>
      <c r="E34" s="103" t="s">
        <v>187</v>
      </c>
      <c r="F34" s="143"/>
      <c r="G34">
        <v>1</v>
      </c>
      <c r="H34" t="s">
        <v>190</v>
      </c>
    </row>
    <row r="35" spans="1:8" ht="15.75" customHeight="1">
      <c r="A35">
        <v>6</v>
      </c>
      <c r="B35" s="100" t="s">
        <v>153</v>
      </c>
      <c r="C35" s="101" t="s">
        <v>122</v>
      </c>
      <c r="D35" s="102">
        <f>SUM('Gesamtstand WP mit Streicher'!O17)</f>
        <v>68</v>
      </c>
      <c r="E35" s="103" t="s">
        <v>187</v>
      </c>
      <c r="F35" s="143"/>
      <c r="G35">
        <v>1</v>
      </c>
      <c r="H35" t="s">
        <v>190</v>
      </c>
    </row>
    <row r="36" spans="1:8" ht="15.75" customHeight="1">
      <c r="A36">
        <v>7</v>
      </c>
      <c r="B36" s="100" t="s">
        <v>138</v>
      </c>
      <c r="C36" s="101" t="s">
        <v>70</v>
      </c>
      <c r="D36" s="102">
        <f>SUM('Gesamtstand WP mit Streicher'!O19)</f>
        <v>63</v>
      </c>
      <c r="E36" s="103" t="s">
        <v>187</v>
      </c>
      <c r="F36" s="143"/>
    </row>
    <row r="37" spans="1:8" ht="15.75" customHeight="1">
      <c r="A37">
        <v>8</v>
      </c>
      <c r="B37" s="100" t="s">
        <v>150</v>
      </c>
      <c r="C37" s="101" t="s">
        <v>70</v>
      </c>
      <c r="D37" s="102">
        <f>SUM('Gesamtstand WP mit Streicher'!O21)</f>
        <v>56</v>
      </c>
      <c r="E37" s="103" t="s">
        <v>187</v>
      </c>
      <c r="F37" s="143"/>
    </row>
    <row r="38" spans="1:8" ht="15.75" customHeight="1">
      <c r="A38">
        <v>9</v>
      </c>
      <c r="B38" s="100" t="s">
        <v>155</v>
      </c>
      <c r="C38" s="101" t="s">
        <v>33</v>
      </c>
      <c r="D38" s="104">
        <f>SUM('Gesamtstand WP mit Streicher'!O23)</f>
        <v>36</v>
      </c>
      <c r="E38" s="103" t="s">
        <v>187</v>
      </c>
      <c r="F38" s="143"/>
    </row>
    <row r="39" spans="1:8" ht="15.75" customHeight="1">
      <c r="A39">
        <v>10</v>
      </c>
      <c r="B39" s="100" t="s">
        <v>152</v>
      </c>
      <c r="C39" s="101" t="s">
        <v>70</v>
      </c>
      <c r="D39" s="104">
        <f>SUM('Gesamtstand WP mit Streicher'!O26)</f>
        <v>34</v>
      </c>
      <c r="E39" s="103" t="s">
        <v>187</v>
      </c>
      <c r="F39" s="143"/>
    </row>
    <row r="40" spans="1:8" ht="15.75" customHeight="1">
      <c r="A40">
        <v>11</v>
      </c>
      <c r="B40" s="100" t="s">
        <v>200</v>
      </c>
      <c r="C40" s="101" t="s">
        <v>33</v>
      </c>
      <c r="D40" s="104">
        <f>SUM('Gesamtstand WP mit Streicher'!O35)</f>
        <v>23</v>
      </c>
      <c r="E40" s="103" t="s">
        <v>187</v>
      </c>
      <c r="F40" s="143"/>
    </row>
    <row r="41" spans="1:8" ht="15.75" customHeight="1">
      <c r="A41">
        <v>12</v>
      </c>
      <c r="B41" s="100" t="s">
        <v>156</v>
      </c>
      <c r="C41" s="101" t="s">
        <v>122</v>
      </c>
      <c r="D41" s="104">
        <f>SUM('Gesamtstand WP mit Streicher'!O42)</f>
        <v>14</v>
      </c>
      <c r="E41" s="103" t="s">
        <v>187</v>
      </c>
      <c r="F41" s="143"/>
    </row>
    <row r="42" spans="1:8" ht="15.75" customHeight="1">
      <c r="A42">
        <v>13</v>
      </c>
      <c r="B42" s="100" t="s">
        <v>180</v>
      </c>
      <c r="C42" s="101" t="s">
        <v>122</v>
      </c>
      <c r="D42" s="102">
        <f>SUM('Gesamtstand WP mit Streicher'!O44)</f>
        <v>10</v>
      </c>
      <c r="E42" s="103" t="s">
        <v>187</v>
      </c>
      <c r="F42" s="143"/>
    </row>
    <row r="43" spans="1:8" ht="15.75" customHeight="1">
      <c r="A43">
        <v>14</v>
      </c>
      <c r="B43" s="100" t="s">
        <v>182</v>
      </c>
      <c r="C43" s="101" t="s">
        <v>78</v>
      </c>
      <c r="D43" s="104">
        <f>SUM('Gesamtstand WP mit Streicher'!O46)</f>
        <v>4</v>
      </c>
      <c r="E43" s="103" t="s">
        <v>187</v>
      </c>
      <c r="F43" s="143"/>
    </row>
    <row r="44" spans="1:8" s="111" customFormat="1" ht="9.75" customHeight="1">
      <c r="B44" s="54"/>
      <c r="C44" s="112"/>
      <c r="D44" s="116"/>
      <c r="E44" s="77"/>
      <c r="F44" s="115"/>
    </row>
    <row r="45" spans="1:8" ht="15.75" customHeight="1">
      <c r="A45">
        <v>1</v>
      </c>
      <c r="B45" s="105" t="s">
        <v>173</v>
      </c>
      <c r="C45" s="106" t="s">
        <v>33</v>
      </c>
      <c r="D45" s="107">
        <f>SUM('Gesamtstand WP mit Streicher'!O5)</f>
        <v>129</v>
      </c>
      <c r="E45" s="108" t="s">
        <v>186</v>
      </c>
      <c r="F45" s="143"/>
      <c r="G45">
        <v>2</v>
      </c>
      <c r="H45" t="s">
        <v>190</v>
      </c>
    </row>
    <row r="46" spans="1:8" ht="15.75" customHeight="1">
      <c r="A46">
        <v>2</v>
      </c>
      <c r="B46" s="105" t="s">
        <v>140</v>
      </c>
      <c r="C46" s="106" t="s">
        <v>33</v>
      </c>
      <c r="D46" s="107">
        <f>SUM('Gesamtstand WP mit Streicher'!O10)</f>
        <v>87</v>
      </c>
      <c r="E46" s="108" t="s">
        <v>186</v>
      </c>
      <c r="F46" s="143"/>
      <c r="G46">
        <v>1</v>
      </c>
      <c r="H46" t="s">
        <v>190</v>
      </c>
    </row>
    <row r="47" spans="1:8" ht="15.75" customHeight="1">
      <c r="A47">
        <v>3</v>
      </c>
      <c r="B47" s="105" t="s">
        <v>141</v>
      </c>
      <c r="C47" s="106" t="s">
        <v>33</v>
      </c>
      <c r="D47" s="107">
        <f>SUM('Gesamtstand WP mit Streicher'!O13)</f>
        <v>82</v>
      </c>
      <c r="E47" s="108" t="s">
        <v>186</v>
      </c>
      <c r="F47" s="143"/>
      <c r="G47">
        <v>1</v>
      </c>
      <c r="H47" t="s">
        <v>190</v>
      </c>
    </row>
    <row r="48" spans="1:8" ht="15.75" customHeight="1">
      <c r="A48">
        <v>4</v>
      </c>
      <c r="B48" s="105" t="s">
        <v>213</v>
      </c>
      <c r="C48" s="106" t="s">
        <v>122</v>
      </c>
      <c r="D48" s="107">
        <f>SUM('Gesamtstand WP mit Streicher'!O20)</f>
        <v>57</v>
      </c>
      <c r="E48" s="108" t="s">
        <v>186</v>
      </c>
      <c r="F48" s="143"/>
    </row>
    <row r="49" spans="1:9" ht="15.75" customHeight="1">
      <c r="A49">
        <v>5</v>
      </c>
      <c r="B49" s="105" t="s">
        <v>148</v>
      </c>
      <c r="C49" s="106" t="s">
        <v>70</v>
      </c>
      <c r="D49" s="107">
        <f>SUM('Gesamtstand WP mit Streicher'!O24)</f>
        <v>35</v>
      </c>
      <c r="E49" s="108" t="s">
        <v>186</v>
      </c>
      <c r="F49" s="143"/>
    </row>
    <row r="50" spans="1:9" ht="15.75" customHeight="1">
      <c r="A50">
        <v>6</v>
      </c>
      <c r="B50" s="105" t="s">
        <v>158</v>
      </c>
      <c r="C50" s="106" t="s">
        <v>122</v>
      </c>
      <c r="D50" s="107">
        <f>SUM('Gesamtstand WP mit Streicher'!O28)</f>
        <v>29</v>
      </c>
      <c r="E50" s="108" t="s">
        <v>186</v>
      </c>
      <c r="F50" s="143"/>
    </row>
    <row r="51" spans="1:9" ht="15.75" customHeight="1">
      <c r="A51">
        <v>7</v>
      </c>
      <c r="B51" s="105" t="s">
        <v>175</v>
      </c>
      <c r="C51" s="106" t="s">
        <v>166</v>
      </c>
      <c r="D51" s="107">
        <f>SUM('Gesamtstand WP mit Streicher'!O29)</f>
        <v>28</v>
      </c>
      <c r="E51" s="108" t="s">
        <v>186</v>
      </c>
      <c r="F51" s="143"/>
    </row>
    <row r="52" spans="1:9" ht="15.75" customHeight="1">
      <c r="A52">
        <v>8</v>
      </c>
      <c r="B52" s="105" t="s">
        <v>177</v>
      </c>
      <c r="C52" s="106" t="s">
        <v>166</v>
      </c>
      <c r="D52" s="107">
        <f>SUM('Gesamtstand WP mit Streicher'!O30)</f>
        <v>28</v>
      </c>
      <c r="E52" s="108" t="s">
        <v>186</v>
      </c>
    </row>
    <row r="53" spans="1:9" ht="15.75" customHeight="1">
      <c r="A53">
        <v>9</v>
      </c>
      <c r="B53" s="120" t="s">
        <v>214</v>
      </c>
      <c r="C53" s="106" t="s">
        <v>122</v>
      </c>
      <c r="D53" s="121">
        <f>SUM('Gesamtstand WP mit Streicher'!O31)</f>
        <v>27</v>
      </c>
      <c r="E53" s="108" t="s">
        <v>186</v>
      </c>
    </row>
    <row r="54" spans="1:9" ht="15.75" customHeight="1">
      <c r="A54">
        <v>10</v>
      </c>
      <c r="B54" s="120" t="s">
        <v>201</v>
      </c>
      <c r="C54" s="106" t="s">
        <v>166</v>
      </c>
      <c r="D54" s="121">
        <f>SUM('Gesamtstand WP mit Streicher'!O39)</f>
        <v>16</v>
      </c>
      <c r="E54" s="108" t="s">
        <v>186</v>
      </c>
    </row>
    <row r="55" spans="1:9" ht="15.75" customHeight="1">
      <c r="G55">
        <f>SUM(G3:G47)</f>
        <v>24</v>
      </c>
      <c r="H55" t="s">
        <v>190</v>
      </c>
      <c r="I55" t="s">
        <v>23</v>
      </c>
    </row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</sheetData>
  <sortState ref="B15:E23">
    <sortCondition descending="1" ref="D15:D23"/>
  </sortState>
  <mergeCells count="8">
    <mergeCell ref="B2:C3"/>
    <mergeCell ref="F30:F43"/>
    <mergeCell ref="F45:F51"/>
    <mergeCell ref="D3:E3"/>
    <mergeCell ref="G1:I1"/>
    <mergeCell ref="F6:F12"/>
    <mergeCell ref="F15:F20"/>
    <mergeCell ref="F25:F27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Gesamtstand WP</vt:lpstr>
      <vt:lpstr>Gesamtstand WP mit Streicher</vt:lpstr>
      <vt:lpstr>Kassenstand</vt:lpstr>
      <vt:lpstr>Kategorienw.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2017-02-10T20:43:33Z</cp:lastPrinted>
  <dcterms:created xsi:type="dcterms:W3CDTF">2013-11-02T21:56:22Z</dcterms:created>
  <dcterms:modified xsi:type="dcterms:W3CDTF">2017-02-13T19:44:01Z</dcterms:modified>
</cp:coreProperties>
</file>