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3605" windowHeight="9105" activeTab="1"/>
  </bookViews>
  <sheets>
    <sheet name="Vorlage Ergebniseingabe" sheetId="1" r:id="rId1"/>
    <sheet name="Gesamtstand WP" sheetId="2" r:id="rId2"/>
    <sheet name="Kassenstand" sheetId="4" state="hidden" r:id="rId3"/>
    <sheet name="Kategorienw." sheetId="5" r:id="rId4"/>
    <sheet name="Startliste" sheetId="8" r:id="rId5"/>
  </sheets>
  <calcPr calcId="125725"/>
</workbook>
</file>

<file path=xl/calcChain.xml><?xml version="1.0" encoding="utf-8"?>
<calcChain xmlns="http://schemas.openxmlformats.org/spreadsheetml/2006/main">
  <c r="Z33" i="2"/>
  <c r="Z34"/>
  <c r="Z35"/>
  <c r="Z36"/>
  <c r="Z37"/>
  <c r="Z38"/>
  <c r="Z39"/>
  <c r="Z40"/>
  <c r="Z41"/>
  <c r="Z42"/>
  <c r="Z43"/>
  <c r="Z44"/>
  <c r="Z45"/>
  <c r="Z46"/>
  <c r="Z47"/>
  <c r="Z48"/>
  <c r="Z49"/>
  <c r="Z50"/>
  <c r="Z51"/>
  <c r="Z52"/>
  <c r="Z53"/>
  <c r="Z54"/>
  <c r="Z55"/>
  <c r="Z56"/>
  <c r="Z57"/>
  <c r="Z58"/>
  <c r="Z59"/>
  <c r="Z60"/>
  <c r="Z61"/>
  <c r="Z62"/>
  <c r="Z63"/>
  <c r="Z64"/>
  <c r="Z65"/>
  <c r="Z66"/>
  <c r="Z67"/>
  <c r="Z8"/>
  <c r="Z9"/>
  <c r="Z10"/>
  <c r="Z11"/>
  <c r="Z12"/>
  <c r="Z13"/>
  <c r="Z14"/>
  <c r="Z15"/>
  <c r="Z16"/>
  <c r="Z17"/>
  <c r="Z18"/>
  <c r="Z19"/>
  <c r="Z20"/>
  <c r="Z21"/>
  <c r="Z22"/>
  <c r="Z23"/>
  <c r="Z24"/>
  <c r="Z25"/>
  <c r="Z26"/>
  <c r="Z27"/>
  <c r="Z28"/>
  <c r="Z29"/>
  <c r="Z30"/>
  <c r="Z31"/>
  <c r="Z32"/>
  <c r="Y27"/>
  <c r="Y34"/>
  <c r="Y39"/>
  <c r="Y38"/>
  <c r="Y48"/>
  <c r="Y52"/>
  <c r="Y54"/>
  <c r="Y58"/>
  <c r="Y59"/>
  <c r="Y60"/>
  <c r="Y61"/>
  <c r="Y62"/>
  <c r="Y63"/>
  <c r="Y66"/>
  <c r="Y64"/>
  <c r="Y65"/>
  <c r="Y67"/>
  <c r="Y8"/>
  <c r="Y6"/>
  <c r="Y7"/>
  <c r="Y11"/>
  <c r="Y9"/>
  <c r="Y20"/>
  <c r="Y10"/>
  <c r="Y12"/>
  <c r="Y14"/>
  <c r="Y13"/>
  <c r="Y15"/>
  <c r="Y16"/>
  <c r="Y18"/>
  <c r="Y23"/>
  <c r="Y28"/>
  <c r="Y29"/>
  <c r="Y30"/>
  <c r="Y21"/>
  <c r="Y31"/>
  <c r="Y19"/>
  <c r="Y40"/>
  <c r="Y41"/>
  <c r="Y42"/>
  <c r="Y43"/>
  <c r="Y17"/>
  <c r="Y24"/>
  <c r="Y33"/>
  <c r="Y46"/>
  <c r="Y44"/>
  <c r="Y47"/>
  <c r="Y32"/>
  <c r="Y37"/>
  <c r="Y49"/>
  <c r="Y22"/>
  <c r="Y36"/>
  <c r="Y35"/>
  <c r="Y51"/>
  <c r="Y45"/>
  <c r="Y53"/>
  <c r="Y50"/>
  <c r="Y55"/>
  <c r="Y57"/>
  <c r="Y56"/>
  <c r="Y26"/>
  <c r="Y25"/>
  <c r="U7"/>
  <c r="U10"/>
  <c r="U9"/>
  <c r="U8"/>
  <c r="U12"/>
  <c r="U13"/>
  <c r="U11"/>
  <c r="U22"/>
  <c r="U15"/>
  <c r="U14"/>
  <c r="U25"/>
  <c r="U26"/>
  <c r="U27"/>
  <c r="U34"/>
  <c r="U35"/>
  <c r="U17"/>
  <c r="U16"/>
  <c r="U36"/>
  <c r="U32"/>
  <c r="U19"/>
  <c r="U39"/>
  <c r="U24"/>
  <c r="U38"/>
  <c r="U45"/>
  <c r="U21"/>
  <c r="U37"/>
  <c r="U33"/>
  <c r="U18"/>
  <c r="U48"/>
  <c r="U31"/>
  <c r="U44"/>
  <c r="U47"/>
  <c r="U23"/>
  <c r="U42"/>
  <c r="U50"/>
  <c r="U51"/>
  <c r="U52"/>
  <c r="U53"/>
  <c r="U54"/>
  <c r="U40"/>
  <c r="U56"/>
  <c r="U43"/>
  <c r="U57"/>
  <c r="U58"/>
  <c r="U59"/>
  <c r="U20"/>
  <c r="U60"/>
  <c r="U41"/>
  <c r="U61"/>
  <c r="U62"/>
  <c r="U46"/>
  <c r="U63"/>
  <c r="U66"/>
  <c r="U64"/>
  <c r="U65"/>
  <c r="U67"/>
  <c r="U55"/>
  <c r="U28"/>
  <c r="U29"/>
  <c r="U30"/>
  <c r="U49"/>
  <c r="U6"/>
  <c r="L55"/>
  <c r="O55"/>
  <c r="AK55"/>
  <c r="AW55"/>
  <c r="BH55"/>
  <c r="BT55"/>
  <c r="CE55"/>
  <c r="L28"/>
  <c r="O28"/>
  <c r="AK28"/>
  <c r="AW28"/>
  <c r="BH28"/>
  <c r="BT28"/>
  <c r="CE28"/>
  <c r="L29"/>
  <c r="O29"/>
  <c r="AK29"/>
  <c r="AW29"/>
  <c r="BH29"/>
  <c r="BT29"/>
  <c r="CE29"/>
  <c r="L30"/>
  <c r="O30"/>
  <c r="AK30"/>
  <c r="AW30"/>
  <c r="BH30"/>
  <c r="BT30"/>
  <c r="CE30"/>
  <c r="L49"/>
  <c r="O49"/>
  <c r="AK49"/>
  <c r="AW49"/>
  <c r="BH49"/>
  <c r="BT49"/>
  <c r="CE49"/>
  <c r="O36"/>
  <c r="O58"/>
  <c r="O18"/>
  <c r="O34"/>
  <c r="O45"/>
  <c r="O13"/>
  <c r="O10"/>
  <c r="O12"/>
  <c r="O14"/>
  <c r="O35"/>
  <c r="O19"/>
  <c r="O25"/>
  <c r="O59"/>
  <c r="O21"/>
  <c r="O20"/>
  <c r="O39"/>
  <c r="O24"/>
  <c r="O60"/>
  <c r="O41"/>
  <c r="O26"/>
  <c r="O17"/>
  <c r="O22"/>
  <c r="O42"/>
  <c r="O47"/>
  <c r="O7"/>
  <c r="O61"/>
  <c r="O62"/>
  <c r="O11"/>
  <c r="O46"/>
  <c r="O63"/>
  <c r="O38"/>
  <c r="O23"/>
  <c r="O66"/>
  <c r="O9"/>
  <c r="O64"/>
  <c r="O51"/>
  <c r="O65"/>
  <c r="O48"/>
  <c r="O53"/>
  <c r="O32"/>
  <c r="O43"/>
  <c r="O37"/>
  <c r="O67"/>
  <c r="O54"/>
  <c r="O52"/>
  <c r="O57"/>
  <c r="O8"/>
  <c r="O31"/>
  <c r="O27"/>
  <c r="O33"/>
  <c r="O15"/>
  <c r="O56"/>
  <c r="O16"/>
  <c r="O40"/>
  <c r="O50"/>
  <c r="O44"/>
  <c r="L36"/>
  <c r="L58"/>
  <c r="L18"/>
  <c r="L34"/>
  <c r="L45"/>
  <c r="L13"/>
  <c r="L10"/>
  <c r="L12"/>
  <c r="L14"/>
  <c r="L35"/>
  <c r="L19"/>
  <c r="L25"/>
  <c r="L59"/>
  <c r="L21"/>
  <c r="L20"/>
  <c r="L39"/>
  <c r="L24"/>
  <c r="L60"/>
  <c r="L41"/>
  <c r="L26"/>
  <c r="L17"/>
  <c r="L22"/>
  <c r="L42"/>
  <c r="L47"/>
  <c r="L7"/>
  <c r="L61"/>
  <c r="L62"/>
  <c r="L11"/>
  <c r="L46"/>
  <c r="L63"/>
  <c r="L38"/>
  <c r="L23"/>
  <c r="L66"/>
  <c r="L9"/>
  <c r="L64"/>
  <c r="L51"/>
  <c r="L65"/>
  <c r="L48"/>
  <c r="L53"/>
  <c r="L32"/>
  <c r="L43"/>
  <c r="L37"/>
  <c r="L67"/>
  <c r="L54"/>
  <c r="L52"/>
  <c r="L57"/>
  <c r="L8"/>
  <c r="L31"/>
  <c r="L27"/>
  <c r="L33"/>
  <c r="L15"/>
  <c r="L56"/>
  <c r="L16"/>
  <c r="L40"/>
  <c r="L50"/>
  <c r="L44"/>
  <c r="L6"/>
  <c r="BT36"/>
  <c r="BT58"/>
  <c r="BT18"/>
  <c r="BT34"/>
  <c r="BT45"/>
  <c r="BT13"/>
  <c r="BT10"/>
  <c r="BT12"/>
  <c r="BT14"/>
  <c r="BT35"/>
  <c r="BT19"/>
  <c r="BT25"/>
  <c r="BT59"/>
  <c r="BT21"/>
  <c r="BT20"/>
  <c r="BT39"/>
  <c r="BT24"/>
  <c r="BT60"/>
  <c r="BT41"/>
  <c r="BT26"/>
  <c r="BT17"/>
  <c r="BT22"/>
  <c r="BT42"/>
  <c r="BT47"/>
  <c r="BT7"/>
  <c r="BT61"/>
  <c r="BT62"/>
  <c r="BT11"/>
  <c r="BT46"/>
  <c r="BT63"/>
  <c r="BT38"/>
  <c r="BT23"/>
  <c r="BT66"/>
  <c r="BT9"/>
  <c r="BT64"/>
  <c r="BT51"/>
  <c r="BT65"/>
  <c r="BT48"/>
  <c r="BT53"/>
  <c r="BT32"/>
  <c r="BT43"/>
  <c r="BT37"/>
  <c r="BT67"/>
  <c r="BT54"/>
  <c r="BT52"/>
  <c r="CE39"/>
  <c r="CE47"/>
  <c r="CE63"/>
  <c r="CE38"/>
  <c r="CE62"/>
  <c r="CE17"/>
  <c r="CE41"/>
  <c r="CE66"/>
  <c r="CE46"/>
  <c r="CE9"/>
  <c r="CE64"/>
  <c r="CE23"/>
  <c r="CE51"/>
  <c r="CE65"/>
  <c r="CE48"/>
  <c r="CE53"/>
  <c r="CE32"/>
  <c r="CE37"/>
  <c r="CE43"/>
  <c r="CE67"/>
  <c r="CE54"/>
  <c r="CE52"/>
  <c r="BH42"/>
  <c r="BH24"/>
  <c r="BH66"/>
  <c r="BH46"/>
  <c r="BH9"/>
  <c r="BH64"/>
  <c r="BH7"/>
  <c r="BH17"/>
  <c r="BH23"/>
  <c r="BH65"/>
  <c r="BH48"/>
  <c r="BH53"/>
  <c r="BH51"/>
  <c r="BH32"/>
  <c r="BH37"/>
  <c r="BH43"/>
  <c r="BH67"/>
  <c r="BH54"/>
  <c r="BH52"/>
  <c r="BH21"/>
  <c r="BH11"/>
  <c r="BH39"/>
  <c r="BH47"/>
  <c r="AW45"/>
  <c r="AW14"/>
  <c r="AW25"/>
  <c r="AW35"/>
  <c r="AW13"/>
  <c r="AW19"/>
  <c r="AW59"/>
  <c r="AW61"/>
  <c r="AW34"/>
  <c r="AW26"/>
  <c r="AW21"/>
  <c r="AW11"/>
  <c r="AW39"/>
  <c r="AW63"/>
  <c r="AW22"/>
  <c r="AW38"/>
  <c r="AW62"/>
  <c r="AW47"/>
  <c r="AW24"/>
  <c r="AW60"/>
  <c r="AW66"/>
  <c r="AW42"/>
  <c r="AW9"/>
  <c r="AW20"/>
  <c r="AW7"/>
  <c r="AW17"/>
  <c r="AW64"/>
  <c r="AW65"/>
  <c r="AW41"/>
  <c r="AW53"/>
  <c r="AW51"/>
  <c r="AW32"/>
  <c r="AW23"/>
  <c r="AW37"/>
  <c r="AW43"/>
  <c r="AW54"/>
  <c r="AW52"/>
  <c r="AW67"/>
  <c r="AK58"/>
  <c r="AK12"/>
  <c r="AK10"/>
  <c r="AK36"/>
  <c r="AK25"/>
  <c r="AK45"/>
  <c r="AK18"/>
  <c r="AK13"/>
  <c r="AK61"/>
  <c r="AK34"/>
  <c r="AK14"/>
  <c r="AK63"/>
  <c r="AK35"/>
  <c r="AK21"/>
  <c r="AK19"/>
  <c r="AK11"/>
  <c r="AK60"/>
  <c r="AK47"/>
  <c r="AK22"/>
  <c r="AK9"/>
  <c r="AK7"/>
  <c r="AK64"/>
  <c r="AK59"/>
  <c r="AK38"/>
  <c r="AK62"/>
  <c r="AK24"/>
  <c r="AK39"/>
  <c r="AK26"/>
  <c r="AK65"/>
  <c r="AK17"/>
  <c r="AK42"/>
  <c r="AK41"/>
  <c r="AK32"/>
  <c r="AK53"/>
  <c r="AK23"/>
  <c r="AK51"/>
  <c r="AK37"/>
  <c r="AK43"/>
  <c r="AK67"/>
  <c r="AK52"/>
  <c r="AK54"/>
  <c r="Z7"/>
  <c r="CE13"/>
  <c r="CE18"/>
  <c r="CE35"/>
  <c r="CE60"/>
  <c r="CE12"/>
  <c r="CE34"/>
  <c r="CE19"/>
  <c r="CE26"/>
  <c r="CE42"/>
  <c r="CE61"/>
  <c r="CE45"/>
  <c r="CE22"/>
  <c r="CE11"/>
  <c r="CE14"/>
  <c r="CE59"/>
  <c r="CE21"/>
  <c r="CE20"/>
  <c r="CE25"/>
  <c r="CE7"/>
  <c r="CE24"/>
  <c r="CE58"/>
  <c r="BH12"/>
  <c r="BH59"/>
  <c r="BH34"/>
  <c r="BH41"/>
  <c r="BH14"/>
  <c r="BH20"/>
  <c r="BH62"/>
  <c r="BH45"/>
  <c r="BH38"/>
  <c r="AW36" l="1"/>
  <c r="AW10"/>
  <c r="AW18"/>
  <c r="AW12"/>
  <c r="BH19"/>
  <c r="BH35"/>
  <c r="BH13"/>
  <c r="BH60"/>
  <c r="BH22"/>
  <c r="BH18"/>
  <c r="BH61"/>
  <c r="BH26"/>
  <c r="BH25"/>
  <c r="AW58"/>
  <c r="BH58"/>
  <c r="BT6" l="1"/>
  <c r="CE36"/>
  <c r="CE10"/>
  <c r="CE6"/>
  <c r="BH6"/>
  <c r="BH10"/>
  <c r="BH63"/>
  <c r="BH36"/>
  <c r="AW6"/>
  <c r="AK6"/>
  <c r="Z6"/>
  <c r="O6"/>
</calcChain>
</file>

<file path=xl/sharedStrings.xml><?xml version="1.0" encoding="utf-8"?>
<sst xmlns="http://schemas.openxmlformats.org/spreadsheetml/2006/main" count="2708" uniqueCount="286">
  <si>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</si>
  <si>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</si>
  <si>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</si>
  <si>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</si>
  <si>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</si>
  <si>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</si>
  <si>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</si>
  <si>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</si>
  <si>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</si>
  <si>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</si>
  <si>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</si>
  <si>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</si>
  <si>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</si>
  <si>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</si>
  <si>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</si>
  <si>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</si>
  <si>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</si>
  <si>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</si>
  <si>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</si>
  <si>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</si>
  <si>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</si>
  <si>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</si>
  <si>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</si>
  <si>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 xml:space="preserve"> </t>
  </si>
  <si>
    <t xml:space="preserve"> 1. Runde</t>
  </si>
  <si>
    <t>2. Runde</t>
  </si>
  <si>
    <t>Gesamt  ergebn.</t>
  </si>
  <si>
    <t>Punkte</t>
  </si>
  <si>
    <t>Name</t>
  </si>
  <si>
    <t>Verein</t>
  </si>
  <si>
    <t>Schulte</t>
  </si>
  <si>
    <t>Udo</t>
  </si>
  <si>
    <t>VfB Osnabrück</t>
  </si>
  <si>
    <t>Pass-Nr.</t>
  </si>
  <si>
    <t>Vorname</t>
  </si>
  <si>
    <t>Punkte   1.Sp-Tag</t>
  </si>
  <si>
    <t>Zschäpe</t>
  </si>
  <si>
    <t>Jens-Bob</t>
  </si>
  <si>
    <t>Luttmann</t>
  </si>
  <si>
    <t>Herbert</t>
  </si>
  <si>
    <t>Böttcher</t>
  </si>
  <si>
    <t>Wilhelm</t>
  </si>
  <si>
    <t>Drobik</t>
  </si>
  <si>
    <t>Andreas</t>
  </si>
  <si>
    <t>BGC  Bremen</t>
  </si>
  <si>
    <t>Erhart</t>
  </si>
  <si>
    <t>Matthias</t>
  </si>
  <si>
    <t>Stern</t>
  </si>
  <si>
    <t>Markus</t>
  </si>
  <si>
    <t>Sven</t>
  </si>
  <si>
    <t>Dunker</t>
  </si>
  <si>
    <t>Dettmer-Melendez</t>
  </si>
  <si>
    <t>Erik</t>
  </si>
  <si>
    <t>Neuhäuser</t>
  </si>
  <si>
    <t>Dieter</t>
  </si>
  <si>
    <t>Hoogen</t>
  </si>
  <si>
    <t>Ingo</t>
  </si>
  <si>
    <t>Beneking</t>
  </si>
  <si>
    <t>Jasmin</t>
  </si>
  <si>
    <t>MSK Neheim</t>
  </si>
  <si>
    <t>Gohl</t>
  </si>
  <si>
    <t>Michael</t>
  </si>
  <si>
    <t>Punkte   2.Sp-Tag</t>
  </si>
  <si>
    <t>Punkte   3.Sp-Tag</t>
  </si>
  <si>
    <t>BGC Bremen</t>
  </si>
  <si>
    <t>1. + 2.  Runde</t>
  </si>
  <si>
    <t>Ø</t>
  </si>
  <si>
    <t>Louven</t>
  </si>
  <si>
    <t>Hans</t>
  </si>
  <si>
    <t>Punkte   4.Sp-Tag</t>
  </si>
  <si>
    <t>Thomas</t>
  </si>
  <si>
    <t>Guney</t>
  </si>
  <si>
    <t>vereinslos</t>
  </si>
  <si>
    <t>24.</t>
  </si>
  <si>
    <t>25.</t>
  </si>
  <si>
    <t>26.</t>
  </si>
  <si>
    <t>27.</t>
  </si>
  <si>
    <t>Warnkens</t>
  </si>
  <si>
    <t>Vennemann</t>
  </si>
  <si>
    <t>Dirk</t>
  </si>
  <si>
    <t>Gesamtpunkte nach                           5 Spieltagen</t>
  </si>
  <si>
    <t>28.</t>
  </si>
  <si>
    <t>29.</t>
  </si>
  <si>
    <t>30.</t>
  </si>
  <si>
    <t>Gesamtpunkte nach                           6 Spieltagen</t>
  </si>
  <si>
    <t>Punkte   6.Sp-Tag</t>
  </si>
  <si>
    <t>Punkte   5.Sp-Tag</t>
  </si>
  <si>
    <t>31.</t>
  </si>
  <si>
    <t>Punkte   7.Sp-Tag</t>
  </si>
  <si>
    <t>Gesamtpunkte nach                            7 Spieltagen</t>
  </si>
  <si>
    <t>32.</t>
  </si>
  <si>
    <t>33.</t>
  </si>
  <si>
    <t>34.</t>
  </si>
  <si>
    <t>35.</t>
  </si>
  <si>
    <t>Tigers Künsebeck</t>
  </si>
  <si>
    <t>Quade</t>
  </si>
  <si>
    <t>Marianne</t>
  </si>
  <si>
    <t>Brökemeier</t>
  </si>
  <si>
    <t>Bettina</t>
  </si>
  <si>
    <t>Angelika</t>
  </si>
  <si>
    <t>MC G.M.-Hütte</t>
  </si>
  <si>
    <t>Wessendorf</t>
  </si>
  <si>
    <t>Klaus</t>
  </si>
  <si>
    <t>Pfeffer</t>
  </si>
  <si>
    <t>Margrit</t>
  </si>
  <si>
    <t>Ruth</t>
  </si>
  <si>
    <t>Dunker, Sven</t>
  </si>
  <si>
    <t>Stern, Markus</t>
  </si>
  <si>
    <t>Vennemann, Dirk</t>
  </si>
  <si>
    <t>Luttmann, Herbert</t>
  </si>
  <si>
    <t>Böttcher, Wilhelm</t>
  </si>
  <si>
    <t>Neuhäuser, Dieter</t>
  </si>
  <si>
    <t>Louven, Hans</t>
  </si>
  <si>
    <t>Zschäpe, Ruth</t>
  </si>
  <si>
    <t>Brökemeier, Bettina</t>
  </si>
  <si>
    <t>Gohl, Michael</t>
  </si>
  <si>
    <t>Warnkens, Thomas</t>
  </si>
  <si>
    <t>Dettmer-Melendez, Erik</t>
  </si>
  <si>
    <t>Erhart, Matthias</t>
  </si>
  <si>
    <t>Pfeffer, Margrit</t>
  </si>
  <si>
    <t>Schulte, Udo</t>
  </si>
  <si>
    <t>Quade, Marianne</t>
  </si>
  <si>
    <t>Wessendorf, Klaus</t>
  </si>
  <si>
    <t>Beneking, Angelika</t>
  </si>
  <si>
    <t>Hilbert</t>
  </si>
  <si>
    <t>Georg</t>
  </si>
  <si>
    <t>MGC Epe</t>
  </si>
  <si>
    <t>van der Wals</t>
  </si>
  <si>
    <t>Wilfried</t>
  </si>
  <si>
    <t>Depke</t>
  </si>
  <si>
    <t>Marko</t>
  </si>
  <si>
    <t>Punkte nach                2 Spieltagen</t>
  </si>
  <si>
    <t>Zschäpe , Jens-Bob</t>
  </si>
  <si>
    <t>Drobik, Andreas</t>
  </si>
  <si>
    <t>Hilbert, Georg</t>
  </si>
  <si>
    <t>Dettmer, Peter</t>
  </si>
  <si>
    <t>van der Wals, Wilfried</t>
  </si>
  <si>
    <t>Depke, Marko</t>
  </si>
  <si>
    <t>Guney, Thomas</t>
  </si>
  <si>
    <t>H</t>
  </si>
  <si>
    <t>SM2</t>
  </si>
  <si>
    <t>SM1</t>
  </si>
  <si>
    <t>D - SW</t>
  </si>
  <si>
    <t>J  - Sch</t>
  </si>
  <si>
    <t>37.</t>
  </si>
  <si>
    <t>36.</t>
  </si>
  <si>
    <t>38.</t>
  </si>
  <si>
    <t>39.</t>
  </si>
  <si>
    <t xml:space="preserve">D   </t>
  </si>
  <si>
    <t>Kategorienwertung</t>
  </si>
  <si>
    <t>Erwin</t>
  </si>
  <si>
    <t>Reinhard</t>
  </si>
  <si>
    <t>40.</t>
  </si>
  <si>
    <t>41.</t>
  </si>
  <si>
    <t>42.</t>
  </si>
  <si>
    <t>Beneking, Erwin</t>
  </si>
  <si>
    <t>Pfeffer, Reinhard</t>
  </si>
  <si>
    <t>Gerlach</t>
  </si>
  <si>
    <t>Gerlach, Markus</t>
  </si>
  <si>
    <t>43.</t>
  </si>
  <si>
    <t>44.</t>
  </si>
  <si>
    <t>45.</t>
  </si>
  <si>
    <t>Möller</t>
  </si>
  <si>
    <t>5. Spieltag  07.01.2018</t>
  </si>
  <si>
    <t>6. Spieltag  21.01.2018</t>
  </si>
  <si>
    <t>7. Spieltag  04.02.2018</t>
  </si>
  <si>
    <t>Suchomel</t>
  </si>
  <si>
    <t>Brian</t>
  </si>
  <si>
    <t>Ralf</t>
  </si>
  <si>
    <t>Stefan</t>
  </si>
  <si>
    <t>MGC Bad Salzuflen</t>
  </si>
  <si>
    <t>Liana</t>
  </si>
  <si>
    <t>Lena</t>
  </si>
  <si>
    <t>Suchomel , Brian</t>
  </si>
  <si>
    <t>Möller , Markus</t>
  </si>
  <si>
    <t>Klaus , Liana</t>
  </si>
  <si>
    <t>Hoogen , Lena</t>
  </si>
  <si>
    <t>Vennemann, Ralf</t>
  </si>
  <si>
    <t>Klaus , Sven</t>
  </si>
  <si>
    <t>Gerlach , Stefan</t>
  </si>
  <si>
    <t>Startliste</t>
  </si>
  <si>
    <t>Vernaleken</t>
  </si>
  <si>
    <t>Julian</t>
  </si>
  <si>
    <t>ohne Verein</t>
  </si>
  <si>
    <t>Beneking , Jasmin</t>
  </si>
  <si>
    <t>D</t>
  </si>
  <si>
    <t>Vernaleken , Julian</t>
  </si>
  <si>
    <t>Schröder</t>
  </si>
  <si>
    <t>Hendrik</t>
  </si>
  <si>
    <t>Michaela</t>
  </si>
  <si>
    <t>Schröder, Matthias</t>
  </si>
  <si>
    <t>Hoogen, Hendrik</t>
  </si>
  <si>
    <t>46.</t>
  </si>
  <si>
    <t>Schiedsgericht</t>
  </si>
  <si>
    <t>Oberschiedsrichter</t>
  </si>
  <si>
    <t>Schiedsrichter</t>
  </si>
  <si>
    <t>BGC Diepholz</t>
  </si>
  <si>
    <t>Dejoks</t>
  </si>
  <si>
    <t>Rene</t>
  </si>
  <si>
    <t>Dettmer</t>
  </si>
  <si>
    <t>Peter</t>
  </si>
  <si>
    <t>Dejoks, Rene</t>
  </si>
  <si>
    <t>Gesamtpunkte nach  5  Spieltagen</t>
  </si>
  <si>
    <t>Betzien</t>
  </si>
  <si>
    <t>Schreiber</t>
  </si>
  <si>
    <t>1.MGC Epe</t>
  </si>
  <si>
    <t>Andre</t>
  </si>
  <si>
    <t>Betzien , Andre</t>
  </si>
  <si>
    <t>Schreiber , Udo</t>
  </si>
  <si>
    <t>7. Spieltag  11.02.2018</t>
  </si>
  <si>
    <t>Damen</t>
  </si>
  <si>
    <t>Herren</t>
  </si>
  <si>
    <t>Jugend</t>
  </si>
  <si>
    <t>Senioren I</t>
  </si>
  <si>
    <t>Senioren II</t>
  </si>
  <si>
    <t>Winterpokal 2018/2019</t>
  </si>
  <si>
    <t>Herten</t>
  </si>
  <si>
    <t xml:space="preserve">  </t>
  </si>
  <si>
    <t>1. Spieltag  04.11.2018</t>
  </si>
  <si>
    <t>Bartel</t>
  </si>
  <si>
    <t>Osnabrücker MC</t>
  </si>
  <si>
    <t>Laurenz</t>
  </si>
  <si>
    <t>Anja</t>
  </si>
  <si>
    <t>Biermann</t>
  </si>
  <si>
    <t>Christoph</t>
  </si>
  <si>
    <t>Wesemann</t>
  </si>
  <si>
    <t>Florian</t>
  </si>
  <si>
    <t>Rechenmacher</t>
  </si>
  <si>
    <t xml:space="preserve">Jens </t>
  </si>
  <si>
    <t>Dahrendorf</t>
  </si>
  <si>
    <t>SV Lurup</t>
  </si>
  <si>
    <t>Stallkamp</t>
  </si>
  <si>
    <t>Sebastian</t>
  </si>
  <si>
    <t>Dierks</t>
  </si>
  <si>
    <t>Marcel</t>
  </si>
  <si>
    <t>Ramcke</t>
  </si>
  <si>
    <t>Tobias</t>
  </si>
  <si>
    <t>MGC Dormagen</t>
  </si>
  <si>
    <t>Pichol</t>
  </si>
  <si>
    <t>Michelle</t>
  </si>
  <si>
    <t>Gunter</t>
  </si>
  <si>
    <t>Raschke</t>
  </si>
  <si>
    <t>Benjamin</t>
  </si>
  <si>
    <t>2. Spieltag  18.11.2018</t>
  </si>
  <si>
    <t>3. Spieltag  02.12.2018</t>
  </si>
  <si>
    <t>Punkte nach                           3 Spieltagen</t>
  </si>
  <si>
    <t>Biermann, Christoph</t>
  </si>
  <si>
    <t>Stallkamp, Sebastian</t>
  </si>
  <si>
    <t>Rechenmacher, Jens</t>
  </si>
  <si>
    <t>Ramcke, Tobias</t>
  </si>
  <si>
    <t>Raschke, Benjamin</t>
  </si>
  <si>
    <t>Schröder , Michaela</t>
  </si>
  <si>
    <t>Dahrendorf, Matthias</t>
  </si>
  <si>
    <t>Wesemann, Florian</t>
  </si>
  <si>
    <t>Raschke, Marcel</t>
  </si>
  <si>
    <t>Laurenz, Gunter</t>
  </si>
  <si>
    <t>Bartel, Michael</t>
  </si>
  <si>
    <t>Pichol, Michelle</t>
  </si>
  <si>
    <t>Dierks, Marcel</t>
  </si>
  <si>
    <t>Laurenz, Anja</t>
  </si>
  <si>
    <t>47.</t>
  </si>
  <si>
    <t>48.</t>
  </si>
  <si>
    <t>49.</t>
  </si>
  <si>
    <t>50.</t>
  </si>
  <si>
    <t>51.</t>
  </si>
  <si>
    <t>52.</t>
  </si>
  <si>
    <t>Wittling</t>
  </si>
  <si>
    <t>Appelmann</t>
  </si>
  <si>
    <t>VFM Bottrop</t>
  </si>
  <si>
    <t>Raschke-Dejoks</t>
  </si>
  <si>
    <t>Isabell</t>
  </si>
  <si>
    <t>Holger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</si>
  <si>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</si>
  <si>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</si>
  <si>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</si>
  <si>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</si>
  <si>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</si>
  <si>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</si>
  <si>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</si>
  <si>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</si>
  <si>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</si>
  <si>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</si>
  <si>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Nitsche</t>
  </si>
  <si>
    <t>MGC Dormagen-Brechten</t>
  </si>
  <si>
    <t>Backumer Tal Herten</t>
  </si>
  <si>
    <t>3. Spieltag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</si>
</sst>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</font>
    <font>
      <sz val="7"/>
      <color theme="1"/>
      <name val="Calibri"/>
      <family val="2"/>
      <scheme val="minor"/>
    </font>
    <font>
      <sz val="1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164" fontId="0" fillId="0" borderId="0" xfId="0" applyNumberFormat="1"/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/>
    </xf>
    <xf numFmtId="0" fontId="0" fillId="0" borderId="0" xfId="0" applyAlignment="1"/>
    <xf numFmtId="2" fontId="6" fillId="0" borderId="5" xfId="0" applyNumberFormat="1" applyFont="1" applyBorder="1" applyAlignment="1">
      <alignment horizontal="center" vertical="center"/>
    </xf>
    <xf numFmtId="0" fontId="7" fillId="0" borderId="0" xfId="0" applyFont="1"/>
    <xf numFmtId="164" fontId="7" fillId="0" borderId="0" xfId="0" applyNumberFormat="1" applyFont="1"/>
    <xf numFmtId="0" fontId="7" fillId="0" borderId="0" xfId="0" applyFont="1" applyBorder="1"/>
    <xf numFmtId="0" fontId="4" fillId="0" borderId="0" xfId="0" applyFont="1"/>
    <xf numFmtId="14" fontId="4" fillId="0" borderId="0" xfId="0" applyNumberFormat="1" applyFont="1"/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7" fillId="0" borderId="0" xfId="0" applyNumberFormat="1" applyFont="1" applyAlignment="1"/>
    <xf numFmtId="14" fontId="4" fillId="0" borderId="0" xfId="0" applyNumberFormat="1" applyFont="1" applyAlignment="1"/>
    <xf numFmtId="164" fontId="0" fillId="0" borderId="0" xfId="0" applyNumberFormat="1" applyAlignment="1"/>
    <xf numFmtId="0" fontId="8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left" vertical="center"/>
    </xf>
    <xf numFmtId="164" fontId="0" fillId="0" borderId="3" xfId="0" applyNumberFormat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/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textRotation="90" wrapText="1"/>
    </xf>
    <xf numFmtId="0" fontId="0" fillId="0" borderId="3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textRotation="90" wrapText="1"/>
    </xf>
    <xf numFmtId="0" fontId="8" fillId="0" borderId="0" xfId="0" applyFont="1" applyAlignment="1"/>
    <xf numFmtId="0" fontId="0" fillId="4" borderId="3" xfId="0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textRotation="90" wrapText="1"/>
    </xf>
    <xf numFmtId="0" fontId="0" fillId="0" borderId="3" xfId="0" applyBorder="1"/>
    <xf numFmtId="0" fontId="1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textRotation="90" wrapText="1"/>
    </xf>
    <xf numFmtId="0" fontId="0" fillId="0" borderId="3" xfId="0" applyBorder="1" applyAlignment="1">
      <alignment horizontal="left"/>
    </xf>
    <xf numFmtId="0" fontId="0" fillId="3" borderId="3" xfId="0" applyFill="1" applyBorder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0" fillId="0" borderId="3" xfId="0" applyNumberFormat="1" applyBorder="1" applyAlignment="1"/>
    <xf numFmtId="0" fontId="0" fillId="0" borderId="0" xfId="0" applyFont="1"/>
    <xf numFmtId="0" fontId="0" fillId="0" borderId="3" xfId="0" applyFont="1" applyBorder="1"/>
    <xf numFmtId="0" fontId="0" fillId="0" borderId="3" xfId="0" applyBorder="1" applyAlignment="1">
      <alignment vertical="center"/>
    </xf>
    <xf numFmtId="0" fontId="0" fillId="0" borderId="0" xfId="0" applyFont="1" applyAlignment="1">
      <alignment horizontal="center"/>
    </xf>
    <xf numFmtId="0" fontId="14" fillId="0" borderId="3" xfId="0" applyFont="1" applyBorder="1" applyAlignment="1">
      <alignment horizontal="center"/>
    </xf>
    <xf numFmtId="0" fontId="0" fillId="3" borderId="3" xfId="0" applyFill="1" applyBorder="1" applyAlignment="1"/>
    <xf numFmtId="0" fontId="0" fillId="0" borderId="3" xfId="0" applyBorder="1" applyAlignment="1">
      <alignment horizontal="center"/>
    </xf>
    <xf numFmtId="0" fontId="0" fillId="0" borderId="0" xfId="0" applyBorder="1" applyAlignment="1"/>
    <xf numFmtId="0" fontId="0" fillId="0" borderId="3" xfId="0" applyBorder="1" applyAlignment="1"/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/>
    </xf>
    <xf numFmtId="0" fontId="9" fillId="7" borderId="3" xfId="0" applyFont="1" applyFill="1" applyBorder="1" applyAlignment="1">
      <alignment vertical="center"/>
    </xf>
    <xf numFmtId="164" fontId="6" fillId="7" borderId="3" xfId="0" applyNumberFormat="1" applyFont="1" applyFill="1" applyBorder="1" applyAlignment="1">
      <alignment horizontal="center" vertical="center"/>
    </xf>
    <xf numFmtId="0" fontId="0" fillId="7" borderId="3" xfId="0" applyFill="1" applyBorder="1" applyAlignment="1">
      <alignment horizontal="center"/>
    </xf>
    <xf numFmtId="0" fontId="0" fillId="7" borderId="3" xfId="0" applyFill="1" applyBorder="1" applyAlignment="1"/>
    <xf numFmtId="0" fontId="0" fillId="7" borderId="3" xfId="0" applyFill="1" applyBorder="1" applyAlignment="1">
      <alignment vertical="center"/>
    </xf>
    <xf numFmtId="0" fontId="9" fillId="7" borderId="3" xfId="0" applyFont="1" applyFill="1" applyBorder="1" applyAlignment="1">
      <alignment horizontal="center" vertical="center"/>
    </xf>
    <xf numFmtId="0" fontId="9" fillId="8" borderId="3" xfId="0" applyFont="1" applyFill="1" applyBorder="1" applyAlignment="1">
      <alignment vertical="center"/>
    </xf>
    <xf numFmtId="164" fontId="6" fillId="8" borderId="3" xfId="0" applyNumberFormat="1" applyFont="1" applyFill="1" applyBorder="1" applyAlignment="1">
      <alignment horizontal="center" vertical="center"/>
    </xf>
    <xf numFmtId="0" fontId="0" fillId="8" borderId="3" xfId="0" applyFill="1" applyBorder="1" applyAlignment="1">
      <alignment horizontal="center"/>
    </xf>
    <xf numFmtId="0" fontId="0" fillId="8" borderId="3" xfId="0" applyFill="1" applyBorder="1" applyAlignment="1"/>
    <xf numFmtId="0" fontId="9" fillId="6" borderId="3" xfId="0" applyFont="1" applyFill="1" applyBorder="1" applyAlignment="1">
      <alignment vertical="center"/>
    </xf>
    <xf numFmtId="164" fontId="6" fillId="6" borderId="3" xfId="0" applyNumberFormat="1" applyFont="1" applyFill="1" applyBorder="1" applyAlignment="1">
      <alignment horizontal="center" vertical="center"/>
    </xf>
    <xf numFmtId="0" fontId="0" fillId="6" borderId="3" xfId="0" applyFill="1" applyBorder="1" applyAlignment="1">
      <alignment horizontal="center"/>
    </xf>
    <xf numFmtId="0" fontId="0" fillId="6" borderId="3" xfId="0" applyFill="1" applyBorder="1" applyAlignment="1"/>
    <xf numFmtId="0" fontId="9" fillId="6" borderId="3" xfId="0" applyFont="1" applyFill="1" applyBorder="1" applyAlignment="1">
      <alignment horizontal="center"/>
    </xf>
    <xf numFmtId="0" fontId="9" fillId="9" borderId="3" xfId="0" applyFont="1" applyFill="1" applyBorder="1" applyAlignment="1">
      <alignment vertical="center"/>
    </xf>
    <xf numFmtId="164" fontId="6" fillId="9" borderId="3" xfId="0" applyNumberFormat="1" applyFont="1" applyFill="1" applyBorder="1" applyAlignment="1">
      <alignment horizontal="center" vertical="center"/>
    </xf>
    <xf numFmtId="0" fontId="0" fillId="9" borderId="3" xfId="0" applyFill="1" applyBorder="1" applyAlignment="1">
      <alignment horizontal="center"/>
    </xf>
    <xf numFmtId="0" fontId="0" fillId="9" borderId="3" xfId="0" applyFill="1" applyBorder="1" applyAlignment="1"/>
    <xf numFmtId="0" fontId="9" fillId="9" borderId="3" xfId="0" applyFont="1" applyFill="1" applyBorder="1" applyAlignment="1">
      <alignment horizontal="center"/>
    </xf>
    <xf numFmtId="0" fontId="9" fillId="10" borderId="3" xfId="0" applyFont="1" applyFill="1" applyBorder="1" applyAlignment="1">
      <alignment vertical="center"/>
    </xf>
    <xf numFmtId="164" fontId="6" fillId="10" borderId="3" xfId="0" applyNumberFormat="1" applyFont="1" applyFill="1" applyBorder="1" applyAlignment="1">
      <alignment horizontal="center" vertical="center"/>
    </xf>
    <xf numFmtId="0" fontId="0" fillId="10" borderId="3" xfId="0" applyFill="1" applyBorder="1" applyAlignment="1">
      <alignment horizontal="center"/>
    </xf>
    <xf numFmtId="0" fontId="0" fillId="10" borderId="3" xfId="0" applyFill="1" applyBorder="1" applyAlignment="1"/>
    <xf numFmtId="0" fontId="0" fillId="0" borderId="0" xfId="0" applyAlignment="1"/>
    <xf numFmtId="0" fontId="3" fillId="0" borderId="2" xfId="0" applyFont="1" applyBorder="1" applyAlignment="1">
      <alignment horizontal="center" vertical="center"/>
    </xf>
    <xf numFmtId="0" fontId="0" fillId="3" borderId="0" xfId="0" applyFill="1"/>
    <xf numFmtId="0" fontId="4" fillId="0" borderId="4" xfId="0" applyFont="1" applyBorder="1" applyAlignment="1">
      <alignment vertical="center" wrapText="1"/>
    </xf>
    <xf numFmtId="164" fontId="6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0" fillId="3" borderId="0" xfId="0" applyFill="1" applyBorder="1"/>
    <xf numFmtId="0" fontId="9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center"/>
    </xf>
    <xf numFmtId="0" fontId="0" fillId="3" borderId="0" xfId="0" applyFill="1" applyBorder="1" applyAlignment="1"/>
    <xf numFmtId="0" fontId="0" fillId="3" borderId="0" xfId="0" applyFill="1" applyBorder="1" applyAlignment="1">
      <alignment horizontal="center" vertical="center" textRotation="90"/>
    </xf>
    <xf numFmtId="0" fontId="16" fillId="0" borderId="0" xfId="0" applyFont="1" applyAlignment="1">
      <alignment horizontal="center"/>
    </xf>
    <xf numFmtId="164" fontId="0" fillId="0" borderId="0" xfId="0" applyNumberFormat="1" applyBorder="1" applyAlignment="1"/>
    <xf numFmtId="0" fontId="0" fillId="0" borderId="0" xfId="0" applyFont="1" applyAlignment="1">
      <alignment horizontal="center" vertical="center"/>
    </xf>
    <xf numFmtId="0" fontId="0" fillId="9" borderId="3" xfId="0" applyFill="1" applyBorder="1"/>
    <xf numFmtId="0" fontId="6" fillId="9" borderId="3" xfId="0" applyFont="1" applyFill="1" applyBorder="1" applyAlignment="1">
      <alignment horizontal="center"/>
    </xf>
    <xf numFmtId="164" fontId="6" fillId="9" borderId="0" xfId="0" applyNumberFormat="1" applyFont="1" applyFill="1" applyAlignment="1">
      <alignment horizontal="center" vertical="center"/>
    </xf>
    <xf numFmtId="0" fontId="0" fillId="0" borderId="0" xfId="0" applyAlignment="1"/>
    <xf numFmtId="0" fontId="0" fillId="7" borderId="3" xfId="0" applyFill="1" applyBorder="1"/>
    <xf numFmtId="0" fontId="0" fillId="0" borderId="7" xfId="0" applyBorder="1"/>
    <xf numFmtId="0" fontId="18" fillId="0" borderId="0" xfId="0" applyFont="1"/>
    <xf numFmtId="0" fontId="3" fillId="0" borderId="0" xfId="0" applyFont="1"/>
    <xf numFmtId="164" fontId="0" fillId="0" borderId="0" xfId="0" applyNumberFormat="1" applyFont="1" applyAlignment="1">
      <alignment horizontal="left" vertical="center"/>
    </xf>
    <xf numFmtId="0" fontId="0" fillId="0" borderId="3" xfId="0" applyFont="1" applyBorder="1" applyAlignment="1">
      <alignment vertical="center"/>
    </xf>
    <xf numFmtId="2" fontId="7" fillId="0" borderId="0" xfId="0" applyNumberFormat="1" applyFont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Border="1" applyAlignment="1"/>
    <xf numFmtId="0" fontId="0" fillId="2" borderId="0" xfId="0" applyFont="1" applyFill="1" applyAlignment="1"/>
    <xf numFmtId="0" fontId="0" fillId="0" borderId="0" xfId="0" applyFont="1" applyBorder="1" applyAlignment="1">
      <alignment horizontal="center"/>
    </xf>
    <xf numFmtId="0" fontId="0" fillId="0" borderId="3" xfId="0" applyFont="1" applyBorder="1" applyAlignment="1"/>
    <xf numFmtId="0" fontId="0" fillId="2" borderId="0" xfId="0" applyFont="1" applyFill="1"/>
    <xf numFmtId="0" fontId="0" fillId="0" borderId="3" xfId="0" applyFont="1" applyBorder="1" applyAlignment="1">
      <alignment horizontal="left"/>
    </xf>
    <xf numFmtId="2" fontId="7" fillId="0" borderId="5" xfId="0" applyNumberFormat="1" applyFont="1" applyBorder="1" applyAlignment="1">
      <alignment horizontal="center" vertical="center"/>
    </xf>
    <xf numFmtId="0" fontId="0" fillId="2" borderId="3" xfId="0" applyFont="1" applyFill="1" applyBorder="1" applyAlignment="1"/>
    <xf numFmtId="0" fontId="0" fillId="2" borderId="3" xfId="0" applyFont="1" applyFill="1" applyBorder="1"/>
    <xf numFmtId="0" fontId="0" fillId="0" borderId="0" xfId="0" applyFont="1" applyAlignment="1">
      <alignment vertical="center"/>
    </xf>
    <xf numFmtId="0" fontId="0" fillId="2" borderId="0" xfId="0" applyFont="1" applyFill="1" applyAlignment="1">
      <alignment vertical="center"/>
    </xf>
    <xf numFmtId="0" fontId="0" fillId="0" borderId="3" xfId="0" applyFont="1" applyBorder="1" applyAlignment="1">
      <alignment horizontal="left" vertical="center"/>
    </xf>
    <xf numFmtId="0" fontId="0" fillId="0" borderId="3" xfId="0" applyFont="1" applyFill="1" applyBorder="1" applyAlignment="1">
      <alignment vertical="center"/>
    </xf>
    <xf numFmtId="164" fontId="0" fillId="0" borderId="3" xfId="0" applyNumberFormat="1" applyFont="1" applyBorder="1" applyAlignment="1"/>
    <xf numFmtId="0" fontId="14" fillId="0" borderId="3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14" fillId="0" borderId="0" xfId="0" applyFont="1" applyAlignment="1">
      <alignment horizontal="center"/>
    </xf>
    <xf numFmtId="0" fontId="14" fillId="3" borderId="3" xfId="0" applyFont="1" applyFill="1" applyBorder="1" applyAlignment="1">
      <alignment horizontal="center"/>
    </xf>
    <xf numFmtId="0" fontId="0" fillId="3" borderId="0" xfId="0" applyFont="1" applyFill="1" applyAlignment="1"/>
    <xf numFmtId="0" fontId="0" fillId="3" borderId="0" xfId="0" applyFont="1" applyFill="1"/>
    <xf numFmtId="0" fontId="0" fillId="3" borderId="0" xfId="0" applyFont="1" applyFill="1" applyAlignment="1">
      <alignment vertical="center"/>
    </xf>
    <xf numFmtId="0" fontId="0" fillId="3" borderId="0" xfId="0" applyFill="1" applyAlignment="1"/>
    <xf numFmtId="0" fontId="3" fillId="3" borderId="3" xfId="0" applyFont="1" applyFill="1" applyBorder="1" applyAlignment="1">
      <alignment horizontal="center" vertical="center" textRotation="90"/>
    </xf>
    <xf numFmtId="0" fontId="0" fillId="3" borderId="3" xfId="0" applyFill="1" applyBorder="1" applyAlignment="1">
      <alignment horizontal="center" vertical="center" textRotation="90"/>
    </xf>
    <xf numFmtId="0" fontId="19" fillId="0" borderId="0" xfId="0" applyFont="1" applyAlignment="1">
      <alignment horizontal="center"/>
    </xf>
    <xf numFmtId="164" fontId="20" fillId="3" borderId="0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Alignment="1"/>
    <xf numFmtId="14" fontId="7" fillId="0" borderId="0" xfId="0" applyNumberFormat="1" applyFont="1" applyAlignment="1">
      <alignment horizontal="left" vertical="center"/>
    </xf>
    <xf numFmtId="0" fontId="0" fillId="0" borderId="6" xfId="0" applyFont="1" applyFill="1" applyBorder="1" applyAlignment="1">
      <alignment vertical="center"/>
    </xf>
    <xf numFmtId="0" fontId="0" fillId="0" borderId="5" xfId="0" applyBorder="1"/>
    <xf numFmtId="0" fontId="10" fillId="0" borderId="0" xfId="0" applyFont="1" applyAlignment="1">
      <alignment horizontal="center"/>
    </xf>
    <xf numFmtId="0" fontId="0" fillId="4" borderId="0" xfId="0" applyFill="1" applyAlignment="1">
      <alignment horizontal="center"/>
    </xf>
    <xf numFmtId="0" fontId="0" fillId="0" borderId="0" xfId="0" applyFont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2" borderId="3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textRotation="90" wrapText="1"/>
    </xf>
    <xf numFmtId="0" fontId="11" fillId="0" borderId="1" xfId="0" applyFont="1" applyBorder="1" applyAlignment="1">
      <alignment horizontal="center" textRotation="90" wrapText="1"/>
    </xf>
    <xf numFmtId="0" fontId="7" fillId="5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3" fillId="4" borderId="0" xfId="0" applyFont="1" applyFill="1" applyAlignment="1">
      <alignment horizontal="center" textRotation="90" wrapText="1"/>
    </xf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" fillId="4" borderId="0" xfId="0" applyFont="1" applyFill="1" applyAlignment="1">
      <alignment horizontal="center" textRotation="90" wrapText="1"/>
    </xf>
    <xf numFmtId="0" fontId="1" fillId="4" borderId="1" xfId="0" applyFont="1" applyFill="1" applyBorder="1" applyAlignment="1">
      <alignment horizontal="center" textRotation="90" wrapText="1"/>
    </xf>
    <xf numFmtId="0" fontId="1" fillId="0" borderId="0" xfId="0" applyFont="1" applyAlignment="1">
      <alignment textRotation="90" wrapText="1"/>
    </xf>
    <xf numFmtId="0" fontId="15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0" fillId="0" borderId="8" xfId="0" applyBorder="1" applyAlignment="1"/>
    <xf numFmtId="0" fontId="0" fillId="0" borderId="9" xfId="0" applyBorder="1" applyAlignment="1"/>
  </cellXfs>
  <cellStyles count="1">
    <cellStyle name="Standard" xfId="0" builtinId="0"/>
  </cellStyles>
  <dxfs count="20">
    <dxf>
      <font>
        <color rgb="FF0070C0"/>
      </font>
      <fill>
        <patternFill>
          <bgColor theme="0"/>
        </patternFill>
      </fill>
    </dxf>
    <dxf>
      <font>
        <color rgb="FF00B050"/>
      </font>
      <fill>
        <patternFill>
          <bgColor theme="0"/>
        </patternFill>
      </fill>
    </dxf>
    <dxf>
      <font>
        <color rgb="FFFF0000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ill>
        <patternFill patternType="none">
          <bgColor auto="1"/>
        </patternFill>
      </fill>
    </dxf>
    <dxf>
      <font>
        <color rgb="FFFF0000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rgb="FF0070C0"/>
      </font>
      <fill>
        <patternFill>
          <bgColor theme="0"/>
        </patternFill>
      </fill>
    </dxf>
    <dxf>
      <font>
        <color theme="1"/>
      </font>
    </dxf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381000</xdr:colOff>
      <xdr:row>0</xdr:row>
      <xdr:rowOff>95251</xdr:rowOff>
    </xdr:from>
    <xdr:to>
      <xdr:col>15</xdr:col>
      <xdr:colOff>47625</xdr:colOff>
      <xdr:row>3</xdr:row>
      <xdr:rowOff>95250</xdr:rowOff>
    </xdr:to>
    <xdr:pic>
      <xdr:nvPicPr>
        <xdr:cNvPr id="2" name="Grafik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29225" y="95251"/>
          <a:ext cx="647700" cy="581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419100</xdr:colOff>
      <xdr:row>0</xdr:row>
      <xdr:rowOff>66676</xdr:rowOff>
    </xdr:from>
    <xdr:to>
      <xdr:col>5</xdr:col>
      <xdr:colOff>723900</xdr:colOff>
      <xdr:row>4</xdr:row>
      <xdr:rowOff>123825</xdr:rowOff>
    </xdr:to>
    <xdr:pic>
      <xdr:nvPicPr>
        <xdr:cNvPr id="2" name="Grafik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86075" y="66676"/>
          <a:ext cx="866775" cy="752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219075</xdr:colOff>
      <xdr:row>0</xdr:row>
      <xdr:rowOff>114300</xdr:rowOff>
    </xdr:from>
    <xdr:to>
      <xdr:col>5</xdr:col>
      <xdr:colOff>38100</xdr:colOff>
      <xdr:row>4</xdr:row>
      <xdr:rowOff>57150</xdr:rowOff>
    </xdr:to>
    <xdr:pic>
      <xdr:nvPicPr>
        <xdr:cNvPr id="2" name="Grafik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0" y="114300"/>
          <a:ext cx="7524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Q76"/>
  <sheetViews>
    <sheetView zoomScale="75" zoomScaleNormal="75" workbookViewId="0">
      <selection activeCell="U14" sqref="U14"/>
    </sheetView>
  </sheetViews>
  <sheetFormatPr baseColWidth="10" defaultRowHeight="15"/>
  <cols>
    <col min="1" max="1" width="3.42578125" customWidth="1"/>
    <col min="2" max="2" width="3.7109375" customWidth="1"/>
    <col min="3" max="3" width="17.140625" customWidth="1"/>
    <col min="4" max="4" width="11" bestFit="1" customWidth="1"/>
    <col min="5" max="5" width="7.85546875" style="1" customWidth="1"/>
    <col min="6" max="6" width="20.140625" bestFit="1" customWidth="1"/>
    <col min="7" max="7" width="6.7109375" style="7" customWidth="1"/>
    <col min="8" max="8" width="1.140625" style="2" customWidth="1"/>
    <col min="9" max="9" width="5.7109375" customWidth="1"/>
    <col min="10" max="10" width="1" customWidth="1"/>
    <col min="11" max="11" width="5.42578125" customWidth="1"/>
    <col min="12" max="12" width="1.140625" customWidth="1"/>
    <col min="13" max="13" width="6.7109375" customWidth="1"/>
    <col min="14" max="14" width="1.140625" style="2" customWidth="1"/>
    <col min="15" max="15" width="6.85546875" style="15" customWidth="1"/>
    <col min="16" max="16" width="0.85546875" customWidth="1"/>
    <col min="17" max="17" width="7" customWidth="1"/>
  </cols>
  <sheetData>
    <row r="1" spans="1:17" ht="18" customHeight="1">
      <c r="C1" s="153" t="s">
        <v>215</v>
      </c>
      <c r="D1" s="153"/>
      <c r="E1" s="153"/>
      <c r="F1" s="153"/>
      <c r="G1" s="153"/>
      <c r="H1" s="153"/>
      <c r="I1" s="153"/>
      <c r="J1" s="153"/>
      <c r="K1" s="153"/>
    </row>
    <row r="2" spans="1:17" ht="9" customHeight="1">
      <c r="C2" s="7"/>
      <c r="D2" s="7"/>
      <c r="E2" s="8"/>
      <c r="F2" s="7"/>
      <c r="G2" s="157" t="s">
        <v>23</v>
      </c>
      <c r="H2" s="9"/>
      <c r="I2" s="7"/>
      <c r="J2" s="7"/>
      <c r="K2" s="7"/>
      <c r="Q2" s="157" t="s">
        <v>23</v>
      </c>
    </row>
    <row r="3" spans="1:17" ht="18.75">
      <c r="C3" s="10" t="s">
        <v>285</v>
      </c>
      <c r="D3" s="10"/>
      <c r="E3" s="11" t="s">
        <v>23</v>
      </c>
      <c r="F3" s="145">
        <v>43436</v>
      </c>
      <c r="G3" s="157"/>
      <c r="H3" s="9"/>
      <c r="I3" s="7"/>
      <c r="J3" s="7"/>
      <c r="K3" s="7"/>
      <c r="Q3" s="157"/>
    </row>
    <row r="4" spans="1:17" ht="15" customHeight="1">
      <c r="G4" s="157"/>
      <c r="I4" s="154" t="s">
        <v>24</v>
      </c>
      <c r="K4" s="154" t="s">
        <v>25</v>
      </c>
      <c r="M4" s="154" t="s">
        <v>65</v>
      </c>
      <c r="N4" s="12"/>
      <c r="O4" s="154" t="s">
        <v>27</v>
      </c>
      <c r="Q4" s="157"/>
    </row>
    <row r="5" spans="1:17" ht="15.75">
      <c r="C5" t="s">
        <v>28</v>
      </c>
      <c r="E5" s="1" t="s">
        <v>23</v>
      </c>
      <c r="F5" s="3" t="s">
        <v>29</v>
      </c>
      <c r="G5" s="158"/>
      <c r="H5" s="3"/>
      <c r="I5" s="155"/>
      <c r="K5" s="156"/>
      <c r="M5" s="156"/>
      <c r="N5" s="12"/>
      <c r="O5" s="156"/>
      <c r="Q5" s="158"/>
    </row>
    <row r="6" spans="1:17" s="5" customFormat="1" ht="21" customHeight="1">
      <c r="A6" s="59"/>
      <c r="B6" s="143" t="s">
        <v>23</v>
      </c>
      <c r="C6" s="53" t="s">
        <v>267</v>
      </c>
      <c r="D6" s="53" t="s">
        <v>206</v>
      </c>
      <c r="E6" s="22">
        <v>29034</v>
      </c>
      <c r="F6" s="24" t="s">
        <v>268</v>
      </c>
      <c r="G6" s="46" t="s">
        <v>23</v>
      </c>
      <c r="H6" s="6"/>
      <c r="I6" s="57" t="s">
        <v>23</v>
      </c>
      <c r="J6" s="15"/>
      <c r="K6" s="57" t="s">
        <v>23</v>
      </c>
      <c r="L6" s="15"/>
      <c r="M6" s="57" t="s">
        <v>23</v>
      </c>
      <c r="N6" s="58"/>
      <c r="O6" s="57" t="s">
        <v>23</v>
      </c>
      <c r="Q6" s="56" t="s">
        <v>23</v>
      </c>
    </row>
    <row r="7" spans="1:17" s="5" customFormat="1" ht="21" customHeight="1">
      <c r="A7" s="59"/>
      <c r="B7" s="143" t="s">
        <v>23</v>
      </c>
      <c r="C7" s="53" t="s">
        <v>219</v>
      </c>
      <c r="D7" s="53" t="s">
        <v>61</v>
      </c>
      <c r="E7" s="151" t="s">
        <v>23</v>
      </c>
      <c r="F7" s="24" t="s">
        <v>220</v>
      </c>
      <c r="G7" s="46" t="s">
        <v>23</v>
      </c>
      <c r="H7" s="6"/>
      <c r="I7" s="57" t="s">
        <v>23</v>
      </c>
      <c r="J7" s="15"/>
      <c r="K7" s="57" t="s">
        <v>23</v>
      </c>
      <c r="L7" s="15"/>
      <c r="M7" s="57" t="s">
        <v>23</v>
      </c>
      <c r="N7" s="58"/>
      <c r="O7" s="57" t="s">
        <v>23</v>
      </c>
      <c r="P7" s="108"/>
      <c r="Q7" s="56" t="s">
        <v>23</v>
      </c>
    </row>
    <row r="8" spans="1:17" s="5" customFormat="1" ht="21" customHeight="1">
      <c r="A8" s="59"/>
      <c r="B8" s="143" t="s">
        <v>23</v>
      </c>
      <c r="C8" s="114" t="s">
        <v>57</v>
      </c>
      <c r="D8" s="114" t="s">
        <v>150</v>
      </c>
      <c r="E8" s="22">
        <v>183</v>
      </c>
      <c r="F8" s="23" t="s">
        <v>100</v>
      </c>
      <c r="G8" s="46" t="s">
        <v>23</v>
      </c>
      <c r="H8" s="6"/>
      <c r="I8" s="57" t="s">
        <v>23</v>
      </c>
      <c r="J8" s="15"/>
      <c r="K8" s="57" t="s">
        <v>23</v>
      </c>
      <c r="L8" s="15"/>
      <c r="M8" s="57" t="s">
        <v>23</v>
      </c>
      <c r="N8" s="58"/>
      <c r="O8" s="57" t="s">
        <v>23</v>
      </c>
      <c r="P8" s="108"/>
      <c r="Q8" s="56" t="s">
        <v>23</v>
      </c>
    </row>
    <row r="9" spans="1:17" s="5" customFormat="1" ht="21" customHeight="1">
      <c r="A9" s="59"/>
      <c r="B9" s="143" t="s">
        <v>23</v>
      </c>
      <c r="C9" s="114" t="s">
        <v>57</v>
      </c>
      <c r="D9" s="114" t="s">
        <v>99</v>
      </c>
      <c r="E9" s="22" t="s">
        <v>23</v>
      </c>
      <c r="F9" s="23" t="s">
        <v>100</v>
      </c>
      <c r="G9" s="46" t="s">
        <v>23</v>
      </c>
      <c r="H9" s="4"/>
      <c r="I9" s="57" t="s">
        <v>23</v>
      </c>
      <c r="J9" s="15"/>
      <c r="K9" s="57" t="s">
        <v>23</v>
      </c>
      <c r="L9" s="15"/>
      <c r="M9" s="57" t="s">
        <v>23</v>
      </c>
      <c r="N9" s="58"/>
      <c r="O9" s="57" t="s">
        <v>23</v>
      </c>
      <c r="P9" s="108"/>
      <c r="Q9" s="56" t="s">
        <v>23</v>
      </c>
    </row>
    <row r="10" spans="1:17" s="5" customFormat="1" ht="21" customHeight="1">
      <c r="A10" s="59"/>
      <c r="B10" s="143" t="s">
        <v>23</v>
      </c>
      <c r="C10" s="114" t="s">
        <v>57</v>
      </c>
      <c r="D10" s="114" t="s">
        <v>58</v>
      </c>
      <c r="E10" s="22">
        <v>35539</v>
      </c>
      <c r="F10" s="23" t="s">
        <v>59</v>
      </c>
      <c r="G10" s="46" t="s">
        <v>23</v>
      </c>
      <c r="H10" s="6"/>
      <c r="I10" s="57" t="s">
        <v>23</v>
      </c>
      <c r="J10" s="15"/>
      <c r="K10" s="57" t="s">
        <v>23</v>
      </c>
      <c r="L10" s="15"/>
      <c r="M10" s="57" t="s">
        <v>23</v>
      </c>
      <c r="N10" s="58"/>
      <c r="O10" s="57" t="s">
        <v>23</v>
      </c>
      <c r="P10" s="108"/>
      <c r="Q10" s="56" t="s">
        <v>23</v>
      </c>
    </row>
    <row r="11" spans="1:17" s="5" customFormat="1" ht="21" customHeight="1">
      <c r="A11" s="59"/>
      <c r="B11" s="143" t="s">
        <v>23</v>
      </c>
      <c r="C11" s="114" t="s">
        <v>203</v>
      </c>
      <c r="D11" s="53" t="s">
        <v>206</v>
      </c>
      <c r="E11" s="22">
        <v>32105</v>
      </c>
      <c r="F11" s="23" t="s">
        <v>196</v>
      </c>
      <c r="G11" s="46" t="s">
        <v>23</v>
      </c>
      <c r="H11" s="4"/>
      <c r="I11" s="57" t="s">
        <v>23</v>
      </c>
      <c r="J11" s="15"/>
      <c r="K11" s="57" t="s">
        <v>23</v>
      </c>
      <c r="L11" s="15"/>
      <c r="M11" s="57" t="s">
        <v>23</v>
      </c>
      <c r="N11" s="58"/>
      <c r="O11" s="57" t="s">
        <v>23</v>
      </c>
      <c r="P11" s="108"/>
      <c r="Q11" s="56" t="s">
        <v>23</v>
      </c>
    </row>
    <row r="12" spans="1:17" s="5" customFormat="1" ht="21" customHeight="1">
      <c r="A12" s="59"/>
      <c r="B12" s="143" t="s">
        <v>23</v>
      </c>
      <c r="C12" s="129" t="s">
        <v>223</v>
      </c>
      <c r="D12" s="129" t="s">
        <v>224</v>
      </c>
      <c r="E12" s="57">
        <v>33608</v>
      </c>
      <c r="F12" s="50" t="s">
        <v>94</v>
      </c>
      <c r="G12" s="46" t="s">
        <v>23</v>
      </c>
      <c r="H12" s="6"/>
      <c r="I12" s="57" t="s">
        <v>23</v>
      </c>
      <c r="J12" s="15"/>
      <c r="K12" s="57" t="s">
        <v>23</v>
      </c>
      <c r="L12" s="15"/>
      <c r="M12" s="57" t="s">
        <v>23</v>
      </c>
      <c r="N12" s="58"/>
      <c r="O12" s="57" t="s">
        <v>23</v>
      </c>
      <c r="P12" s="108"/>
      <c r="Q12" s="56" t="s">
        <v>23</v>
      </c>
    </row>
    <row r="13" spans="1:17" s="5" customFormat="1" ht="21" customHeight="1">
      <c r="A13" s="59"/>
      <c r="B13" s="143" t="s">
        <v>23</v>
      </c>
      <c r="C13" s="114" t="s">
        <v>40</v>
      </c>
      <c r="D13" s="114" t="s">
        <v>41</v>
      </c>
      <c r="E13" s="22">
        <v>3602</v>
      </c>
      <c r="F13" s="23" t="s">
        <v>32</v>
      </c>
      <c r="G13" s="46" t="s">
        <v>23</v>
      </c>
      <c r="H13" s="6"/>
      <c r="I13" s="57" t="s">
        <v>23</v>
      </c>
      <c r="J13" s="15"/>
      <c r="K13" s="57" t="s">
        <v>23</v>
      </c>
      <c r="L13" s="15"/>
      <c r="M13" s="57" t="s">
        <v>23</v>
      </c>
      <c r="N13" s="58"/>
      <c r="O13" s="57" t="s">
        <v>23</v>
      </c>
      <c r="P13" s="108"/>
      <c r="Q13" s="56" t="s">
        <v>23</v>
      </c>
    </row>
    <row r="14" spans="1:17" s="5" customFormat="1" ht="21" customHeight="1">
      <c r="A14" s="59"/>
      <c r="B14" s="143" t="s">
        <v>23</v>
      </c>
      <c r="C14" s="132" t="s">
        <v>97</v>
      </c>
      <c r="D14" s="132" t="s">
        <v>98</v>
      </c>
      <c r="E14" s="104">
        <v>66101</v>
      </c>
      <c r="F14" s="113" t="s">
        <v>170</v>
      </c>
      <c r="G14" s="46" t="s">
        <v>23</v>
      </c>
      <c r="H14" s="6"/>
      <c r="I14" s="57" t="s">
        <v>23</v>
      </c>
      <c r="J14" s="15"/>
      <c r="K14" s="57" t="s">
        <v>23</v>
      </c>
      <c r="L14" s="15"/>
      <c r="M14" s="57" t="s">
        <v>23</v>
      </c>
      <c r="N14" s="58"/>
      <c r="O14" s="57" t="s">
        <v>23</v>
      </c>
      <c r="P14" s="108"/>
      <c r="Q14" s="56" t="s">
        <v>23</v>
      </c>
    </row>
    <row r="15" spans="1:17" s="5" customFormat="1" ht="21" customHeight="1">
      <c r="A15" s="59"/>
      <c r="B15" s="143" t="s">
        <v>23</v>
      </c>
      <c r="C15" s="129" t="s">
        <v>229</v>
      </c>
      <c r="D15" s="129" t="s">
        <v>46</v>
      </c>
      <c r="E15" s="57">
        <v>66399</v>
      </c>
      <c r="F15" s="50" t="s">
        <v>230</v>
      </c>
      <c r="G15" s="46" t="s">
        <v>23</v>
      </c>
      <c r="H15" s="6"/>
      <c r="I15" s="57" t="s">
        <v>23</v>
      </c>
      <c r="J15" s="15"/>
      <c r="K15" s="57" t="s">
        <v>23</v>
      </c>
      <c r="L15" s="15"/>
      <c r="M15" s="57" t="s">
        <v>23</v>
      </c>
      <c r="N15" s="58"/>
      <c r="O15" s="57" t="s">
        <v>23</v>
      </c>
      <c r="P15" s="108"/>
      <c r="Q15" s="56" t="s">
        <v>23</v>
      </c>
    </row>
    <row r="16" spans="1:17" ht="21" customHeight="1">
      <c r="A16" s="40"/>
      <c r="B16" s="143" t="s">
        <v>23</v>
      </c>
      <c r="C16" s="114" t="s">
        <v>197</v>
      </c>
      <c r="D16" s="114" t="s">
        <v>198</v>
      </c>
      <c r="E16" s="22">
        <v>64989</v>
      </c>
      <c r="F16" s="23" t="s">
        <v>196</v>
      </c>
      <c r="G16" s="46" t="s">
        <v>23</v>
      </c>
      <c r="H16" s="6"/>
      <c r="I16" s="57" t="s">
        <v>23</v>
      </c>
      <c r="J16" s="15"/>
      <c r="K16" s="57" t="s">
        <v>23</v>
      </c>
      <c r="L16" s="15"/>
      <c r="M16" s="57" t="s">
        <v>23</v>
      </c>
      <c r="N16" s="58"/>
      <c r="O16" s="57" t="s">
        <v>23</v>
      </c>
      <c r="P16" s="108"/>
      <c r="Q16" s="56" t="s">
        <v>23</v>
      </c>
    </row>
    <row r="17" spans="1:17" ht="21" customHeight="1">
      <c r="A17" s="40"/>
      <c r="B17" s="143" t="s">
        <v>23</v>
      </c>
      <c r="C17" s="114" t="s">
        <v>129</v>
      </c>
      <c r="D17" s="114" t="s">
        <v>130</v>
      </c>
      <c r="E17" s="22">
        <v>66452</v>
      </c>
      <c r="F17" s="23" t="s">
        <v>170</v>
      </c>
      <c r="G17" s="46" t="s">
        <v>23</v>
      </c>
      <c r="H17" s="6"/>
      <c r="I17" s="57" t="s">
        <v>23</v>
      </c>
      <c r="J17" s="15"/>
      <c r="K17" s="57" t="s">
        <v>23</v>
      </c>
      <c r="L17" s="15"/>
      <c r="M17" s="57" t="s">
        <v>23</v>
      </c>
      <c r="N17" s="58"/>
      <c r="O17" s="57" t="s">
        <v>23</v>
      </c>
      <c r="P17" s="108"/>
      <c r="Q17" s="56" t="s">
        <v>23</v>
      </c>
    </row>
    <row r="18" spans="1:17" s="5" customFormat="1" ht="21" customHeight="1">
      <c r="A18" s="59"/>
      <c r="B18" s="143" t="s">
        <v>23</v>
      </c>
      <c r="C18" s="129" t="s">
        <v>199</v>
      </c>
      <c r="D18" s="129" t="s">
        <v>200</v>
      </c>
      <c r="E18" s="22">
        <v>196</v>
      </c>
      <c r="F18" s="23" t="s">
        <v>32</v>
      </c>
      <c r="G18" s="46" t="s">
        <v>23</v>
      </c>
      <c r="H18" s="6"/>
      <c r="I18" s="57" t="s">
        <v>23</v>
      </c>
      <c r="J18" s="15"/>
      <c r="K18" s="57" t="s">
        <v>23</v>
      </c>
      <c r="L18" s="15"/>
      <c r="M18" s="57" t="s">
        <v>23</v>
      </c>
      <c r="N18" s="58"/>
      <c r="O18" s="57" t="s">
        <v>23</v>
      </c>
      <c r="P18" s="108"/>
      <c r="Q18" s="56" t="s">
        <v>23</v>
      </c>
    </row>
    <row r="19" spans="1:17" ht="21" customHeight="1">
      <c r="A19" s="40"/>
      <c r="B19" s="143" t="s">
        <v>23</v>
      </c>
      <c r="C19" s="114" t="s">
        <v>51</v>
      </c>
      <c r="D19" s="114" t="s">
        <v>52</v>
      </c>
      <c r="E19" s="22">
        <v>66085</v>
      </c>
      <c r="F19" s="23" t="s">
        <v>32</v>
      </c>
      <c r="G19" s="46" t="s">
        <v>23</v>
      </c>
      <c r="H19" s="6"/>
      <c r="I19" s="57" t="s">
        <v>23</v>
      </c>
      <c r="J19" s="15"/>
      <c r="K19" s="57" t="s">
        <v>23</v>
      </c>
      <c r="L19" s="15"/>
      <c r="M19" s="57" t="s">
        <v>23</v>
      </c>
      <c r="N19" s="58"/>
      <c r="O19" s="57" t="s">
        <v>23</v>
      </c>
      <c r="P19" s="108"/>
      <c r="Q19" s="56" t="s">
        <v>23</v>
      </c>
    </row>
    <row r="20" spans="1:17" ht="18.75">
      <c r="A20" s="40"/>
      <c r="B20" s="143" t="s">
        <v>23</v>
      </c>
      <c r="C20" s="129" t="s">
        <v>233</v>
      </c>
      <c r="D20" s="129" t="s">
        <v>234</v>
      </c>
      <c r="E20" s="57"/>
      <c r="F20" s="50" t="s">
        <v>100</v>
      </c>
      <c r="G20" s="46" t="s">
        <v>23</v>
      </c>
      <c r="H20" s="6"/>
      <c r="I20" s="57" t="s">
        <v>23</v>
      </c>
      <c r="J20" s="15"/>
      <c r="K20" s="57" t="s">
        <v>23</v>
      </c>
      <c r="L20" s="15"/>
      <c r="M20" s="57" t="s">
        <v>23</v>
      </c>
      <c r="N20" s="58"/>
      <c r="O20" s="57" t="s">
        <v>23</v>
      </c>
      <c r="P20" s="108"/>
      <c r="Q20" s="56" t="s">
        <v>23</v>
      </c>
    </row>
    <row r="21" spans="1:17" s="5" customFormat="1" ht="21" customHeight="1">
      <c r="A21" s="59"/>
      <c r="B21" s="143" t="s">
        <v>23</v>
      </c>
      <c r="C21" s="114" t="s">
        <v>42</v>
      </c>
      <c r="D21" s="114" t="s">
        <v>43</v>
      </c>
      <c r="E21" s="22">
        <v>65719</v>
      </c>
      <c r="F21" s="23" t="s">
        <v>44</v>
      </c>
      <c r="G21" s="46" t="s">
        <v>23</v>
      </c>
      <c r="H21" s="6"/>
      <c r="I21" s="57" t="s">
        <v>23</v>
      </c>
      <c r="J21" s="15"/>
      <c r="K21" s="57" t="s">
        <v>23</v>
      </c>
      <c r="L21" s="15"/>
      <c r="M21" s="57" t="s">
        <v>23</v>
      </c>
      <c r="N21" s="58"/>
      <c r="O21" s="57" t="s">
        <v>23</v>
      </c>
      <c r="P21" s="108"/>
      <c r="Q21" s="56" t="s">
        <v>23</v>
      </c>
    </row>
    <row r="22" spans="1:17" s="5" customFormat="1" ht="21" customHeight="1">
      <c r="A22" s="59"/>
      <c r="B22" s="143" t="s">
        <v>23</v>
      </c>
      <c r="C22" s="114" t="s">
        <v>50</v>
      </c>
      <c r="D22" s="114" t="s">
        <v>49</v>
      </c>
      <c r="E22" s="22">
        <v>37832</v>
      </c>
      <c r="F22" s="23" t="s">
        <v>32</v>
      </c>
      <c r="G22" s="46" t="s">
        <v>23</v>
      </c>
      <c r="H22" s="6"/>
      <c r="I22" s="57" t="s">
        <v>23</v>
      </c>
      <c r="J22" s="15"/>
      <c r="K22" s="57" t="s">
        <v>23</v>
      </c>
      <c r="L22" s="15"/>
      <c r="M22" s="57" t="s">
        <v>23</v>
      </c>
      <c r="N22" s="58"/>
      <c r="O22" s="57" t="s">
        <v>23</v>
      </c>
      <c r="P22" s="108"/>
      <c r="Q22" s="56" t="s">
        <v>23</v>
      </c>
    </row>
    <row r="23" spans="1:17" ht="21" customHeight="1">
      <c r="A23" s="40"/>
      <c r="B23" s="143" t="s">
        <v>23</v>
      </c>
      <c r="C23" s="114" t="s">
        <v>45</v>
      </c>
      <c r="D23" s="114" t="s">
        <v>46</v>
      </c>
      <c r="E23" s="22">
        <v>65947</v>
      </c>
      <c r="F23" s="23" t="s">
        <v>44</v>
      </c>
      <c r="G23" s="46" t="s">
        <v>23</v>
      </c>
      <c r="H23" s="6"/>
      <c r="I23" s="57" t="s">
        <v>23</v>
      </c>
      <c r="J23" s="15"/>
      <c r="K23" s="57" t="s">
        <v>23</v>
      </c>
      <c r="L23" s="15"/>
      <c r="M23" s="57" t="s">
        <v>23</v>
      </c>
      <c r="N23" s="58"/>
      <c r="O23" s="57" t="s">
        <v>23</v>
      </c>
      <c r="P23" s="108"/>
      <c r="Q23" s="56" t="s">
        <v>23</v>
      </c>
    </row>
    <row r="24" spans="1:17" ht="21" customHeight="1">
      <c r="A24" s="40"/>
      <c r="B24" s="143" t="s">
        <v>23</v>
      </c>
      <c r="C24" s="114" t="s">
        <v>157</v>
      </c>
      <c r="D24" s="114" t="s">
        <v>48</v>
      </c>
      <c r="E24" s="22">
        <v>35437</v>
      </c>
      <c r="F24" s="23" t="s">
        <v>94</v>
      </c>
      <c r="G24" s="46" t="s">
        <v>23</v>
      </c>
      <c r="H24" s="6"/>
      <c r="I24" s="57" t="s">
        <v>23</v>
      </c>
      <c r="J24" s="15"/>
      <c r="K24" s="57" t="s">
        <v>23</v>
      </c>
      <c r="L24" s="15"/>
      <c r="M24" s="57" t="s">
        <v>23</v>
      </c>
      <c r="N24" s="58"/>
      <c r="O24" s="57" t="s">
        <v>23</v>
      </c>
      <c r="P24" s="108"/>
      <c r="Q24" s="56" t="s">
        <v>23</v>
      </c>
    </row>
    <row r="25" spans="1:17" s="5" customFormat="1" ht="21" customHeight="1">
      <c r="A25" s="59"/>
      <c r="B25" s="143" t="s">
        <v>23</v>
      </c>
      <c r="C25" s="114" t="s">
        <v>157</v>
      </c>
      <c r="D25" s="114" t="s">
        <v>169</v>
      </c>
      <c r="E25" s="22">
        <v>35436</v>
      </c>
      <c r="F25" s="23" t="s">
        <v>170</v>
      </c>
      <c r="G25" s="46" t="s">
        <v>23</v>
      </c>
      <c r="H25" s="6"/>
      <c r="I25" s="57" t="s">
        <v>23</v>
      </c>
      <c r="J25" s="15"/>
      <c r="K25" s="57" t="s">
        <v>23</v>
      </c>
      <c r="L25" s="15"/>
      <c r="M25" s="57" t="s">
        <v>23</v>
      </c>
      <c r="N25" s="58"/>
      <c r="O25" s="57" t="s">
        <v>23</v>
      </c>
      <c r="P25" s="108"/>
      <c r="Q25" s="56" t="s">
        <v>23</v>
      </c>
    </row>
    <row r="26" spans="1:17" s="5" customFormat="1" ht="21" customHeight="1">
      <c r="A26" s="59"/>
      <c r="B26" s="143" t="s">
        <v>23</v>
      </c>
      <c r="C26" s="114" t="s">
        <v>60</v>
      </c>
      <c r="D26" s="114" t="s">
        <v>61</v>
      </c>
      <c r="E26" s="22">
        <v>41340</v>
      </c>
      <c r="F26" s="23" t="s">
        <v>100</v>
      </c>
      <c r="G26" s="46" t="s">
        <v>23</v>
      </c>
      <c r="H26" s="6"/>
      <c r="I26" s="57" t="s">
        <v>23</v>
      </c>
      <c r="J26" s="15"/>
      <c r="K26" s="57" t="s">
        <v>23</v>
      </c>
      <c r="L26" s="15"/>
      <c r="M26" s="57" t="s">
        <v>23</v>
      </c>
      <c r="N26" s="58"/>
      <c r="O26" s="57" t="s">
        <v>23</v>
      </c>
      <c r="P26" s="108"/>
      <c r="Q26" s="56" t="s">
        <v>23</v>
      </c>
    </row>
    <row r="27" spans="1:17" ht="18.75">
      <c r="A27" s="40"/>
      <c r="B27" s="143" t="s">
        <v>23</v>
      </c>
      <c r="C27" s="114" t="s">
        <v>71</v>
      </c>
      <c r="D27" s="114" t="s">
        <v>70</v>
      </c>
      <c r="E27" s="22"/>
      <c r="F27" s="23" t="s">
        <v>183</v>
      </c>
      <c r="G27" s="46" t="s">
        <v>23</v>
      </c>
      <c r="H27" s="6"/>
      <c r="I27" s="57" t="s">
        <v>23</v>
      </c>
      <c r="J27" s="15"/>
      <c r="K27" s="57" t="s">
        <v>23</v>
      </c>
      <c r="L27" s="15"/>
      <c r="M27" s="57" t="s">
        <v>23</v>
      </c>
      <c r="N27" s="58"/>
      <c r="O27" s="57" t="s">
        <v>23</v>
      </c>
      <c r="P27" s="108"/>
      <c r="Q27" s="56" t="s">
        <v>23</v>
      </c>
    </row>
    <row r="28" spans="1:17" s="5" customFormat="1" ht="21" customHeight="1">
      <c r="A28" s="59"/>
      <c r="B28" s="143" t="s">
        <v>23</v>
      </c>
      <c r="C28" s="114" t="s">
        <v>124</v>
      </c>
      <c r="D28" s="114" t="s">
        <v>125</v>
      </c>
      <c r="E28" s="22">
        <v>5839</v>
      </c>
      <c r="F28" s="23" t="s">
        <v>126</v>
      </c>
      <c r="G28" s="46" t="s">
        <v>23</v>
      </c>
      <c r="H28" s="6"/>
      <c r="I28" s="57" t="s">
        <v>23</v>
      </c>
      <c r="J28" s="15"/>
      <c r="K28" s="57" t="s">
        <v>23</v>
      </c>
      <c r="L28" s="15"/>
      <c r="M28" s="57" t="s">
        <v>23</v>
      </c>
      <c r="N28" s="58"/>
      <c r="O28" s="57" t="s">
        <v>23</v>
      </c>
      <c r="P28" s="108"/>
      <c r="Q28" s="56" t="s">
        <v>23</v>
      </c>
    </row>
    <row r="29" spans="1:17" s="5" customFormat="1" ht="21" customHeight="1">
      <c r="A29" s="59"/>
      <c r="B29" s="143" t="s">
        <v>23</v>
      </c>
      <c r="C29" s="114" t="s">
        <v>55</v>
      </c>
      <c r="D29" s="114" t="s">
        <v>172</v>
      </c>
      <c r="E29" s="22">
        <v>66793</v>
      </c>
      <c r="F29" s="23" t="s">
        <v>32</v>
      </c>
      <c r="G29" s="46" t="s">
        <v>23</v>
      </c>
      <c r="H29" s="6"/>
      <c r="I29" s="57" t="s">
        <v>23</v>
      </c>
      <c r="J29" s="15"/>
      <c r="K29" s="57" t="s">
        <v>23</v>
      </c>
      <c r="L29" s="15"/>
      <c r="M29" s="57" t="s">
        <v>23</v>
      </c>
      <c r="N29" s="58"/>
      <c r="O29" s="57" t="s">
        <v>23</v>
      </c>
      <c r="P29" s="108"/>
      <c r="Q29" s="56" t="s">
        <v>23</v>
      </c>
    </row>
    <row r="30" spans="1:17" s="5" customFormat="1" ht="21" customHeight="1">
      <c r="A30" s="59"/>
      <c r="B30" s="143" t="s">
        <v>23</v>
      </c>
      <c r="C30" s="114" t="s">
        <v>55</v>
      </c>
      <c r="D30" s="131" t="s">
        <v>56</v>
      </c>
      <c r="E30" s="22">
        <v>48944</v>
      </c>
      <c r="F30" s="23" t="s">
        <v>32</v>
      </c>
      <c r="G30" s="46" t="s">
        <v>23</v>
      </c>
      <c r="H30" s="6"/>
      <c r="I30" s="57" t="s">
        <v>23</v>
      </c>
      <c r="J30" s="15"/>
      <c r="K30" s="57" t="s">
        <v>23</v>
      </c>
      <c r="L30" s="15"/>
      <c r="M30" s="57" t="s">
        <v>23</v>
      </c>
      <c r="N30" s="58"/>
      <c r="O30" s="57" t="s">
        <v>23</v>
      </c>
      <c r="P30" s="108"/>
      <c r="Q30" s="56" t="s">
        <v>23</v>
      </c>
    </row>
    <row r="31" spans="1:17" ht="21" customHeight="1">
      <c r="A31" s="40"/>
      <c r="B31" s="143" t="s">
        <v>23</v>
      </c>
      <c r="C31" s="114" t="s">
        <v>55</v>
      </c>
      <c r="D31" s="114" t="s">
        <v>188</v>
      </c>
      <c r="E31" s="22"/>
      <c r="F31" s="23" t="s">
        <v>32</v>
      </c>
      <c r="G31" s="46" t="s">
        <v>23</v>
      </c>
      <c r="H31" s="6"/>
      <c r="I31" s="57" t="s">
        <v>23</v>
      </c>
      <c r="J31" s="15"/>
      <c r="K31" s="57" t="s">
        <v>23</v>
      </c>
      <c r="L31" s="15"/>
      <c r="M31" s="57" t="s">
        <v>23</v>
      </c>
      <c r="N31" s="58"/>
      <c r="O31" s="57" t="s">
        <v>23</v>
      </c>
      <c r="P31" s="108"/>
      <c r="Q31" s="56" t="s">
        <v>23</v>
      </c>
    </row>
    <row r="32" spans="1:17" ht="21" customHeight="1">
      <c r="A32" s="40"/>
      <c r="B32" s="143" t="s">
        <v>23</v>
      </c>
      <c r="C32" s="114" t="s">
        <v>102</v>
      </c>
      <c r="D32" s="114" t="s">
        <v>171</v>
      </c>
      <c r="E32" s="22">
        <v>66582</v>
      </c>
      <c r="F32" s="23" t="s">
        <v>64</v>
      </c>
      <c r="G32" s="46" t="s">
        <v>23</v>
      </c>
      <c r="H32" s="6"/>
      <c r="I32" s="57" t="s">
        <v>23</v>
      </c>
      <c r="J32" s="15"/>
      <c r="K32" s="57" t="s">
        <v>23</v>
      </c>
      <c r="L32" s="15"/>
      <c r="M32" s="57" t="s">
        <v>23</v>
      </c>
      <c r="N32" s="58"/>
      <c r="O32" s="57" t="s">
        <v>23</v>
      </c>
      <c r="P32" s="108"/>
      <c r="Q32" s="56" t="s">
        <v>23</v>
      </c>
    </row>
    <row r="33" spans="1:17" ht="21" customHeight="1">
      <c r="A33" s="40"/>
      <c r="B33" s="143" t="s">
        <v>23</v>
      </c>
      <c r="C33" s="114" t="s">
        <v>102</v>
      </c>
      <c r="D33" s="114" t="s">
        <v>49</v>
      </c>
      <c r="E33" s="22">
        <v>66581</v>
      </c>
      <c r="F33" s="23" t="s">
        <v>64</v>
      </c>
      <c r="G33" s="46" t="s">
        <v>23</v>
      </c>
      <c r="H33" s="6"/>
      <c r="I33" s="57" t="s">
        <v>23</v>
      </c>
      <c r="J33" s="15"/>
      <c r="K33" s="57" t="s">
        <v>23</v>
      </c>
      <c r="L33" s="15"/>
      <c r="M33" s="57" t="s">
        <v>23</v>
      </c>
      <c r="N33" s="58"/>
      <c r="O33" s="57" t="s">
        <v>23</v>
      </c>
      <c r="P33" s="108"/>
      <c r="Q33" s="56" t="s">
        <v>23</v>
      </c>
    </row>
    <row r="34" spans="1:17" ht="21" customHeight="1">
      <c r="A34" s="40"/>
      <c r="B34" s="143" t="s">
        <v>23</v>
      </c>
      <c r="C34" s="146" t="s">
        <v>221</v>
      </c>
      <c r="D34" s="146" t="s">
        <v>240</v>
      </c>
      <c r="E34" s="57"/>
      <c r="F34" s="50" t="s">
        <v>220</v>
      </c>
      <c r="G34" s="46" t="s">
        <v>23</v>
      </c>
      <c r="H34" s="6"/>
      <c r="I34" s="57" t="s">
        <v>23</v>
      </c>
      <c r="J34" s="15"/>
      <c r="K34" s="57" t="s">
        <v>23</v>
      </c>
      <c r="L34" s="15"/>
      <c r="M34" s="57" t="s">
        <v>23</v>
      </c>
      <c r="N34" s="58"/>
      <c r="O34" s="57" t="s">
        <v>23</v>
      </c>
      <c r="P34" s="108"/>
      <c r="Q34" s="56" t="s">
        <v>23</v>
      </c>
    </row>
    <row r="35" spans="1:17" ht="21" customHeight="1">
      <c r="A35" s="40"/>
      <c r="B35" s="143" t="s">
        <v>23</v>
      </c>
      <c r="C35" s="129" t="s">
        <v>221</v>
      </c>
      <c r="D35" s="129" t="s">
        <v>222</v>
      </c>
      <c r="E35" s="57"/>
      <c r="F35" s="24" t="s">
        <v>220</v>
      </c>
      <c r="G35" s="46" t="s">
        <v>23</v>
      </c>
      <c r="H35" s="6"/>
      <c r="I35" s="57" t="s">
        <v>23</v>
      </c>
      <c r="J35" s="15"/>
      <c r="K35" s="57" t="s">
        <v>23</v>
      </c>
      <c r="L35" s="15"/>
      <c r="M35" s="57" t="s">
        <v>23</v>
      </c>
      <c r="N35" s="58"/>
      <c r="O35" s="57" t="s">
        <v>23</v>
      </c>
      <c r="P35" s="108"/>
      <c r="Q35" s="56" t="s">
        <v>23</v>
      </c>
    </row>
    <row r="36" spans="1:17" ht="21" customHeight="1">
      <c r="A36" s="40"/>
      <c r="B36" s="143" t="s">
        <v>23</v>
      </c>
      <c r="C36" s="114" t="s">
        <v>67</v>
      </c>
      <c r="D36" s="114" t="s">
        <v>68</v>
      </c>
      <c r="E36" s="22">
        <v>66395</v>
      </c>
      <c r="F36" s="23" t="s">
        <v>100</v>
      </c>
      <c r="G36" s="46" t="s">
        <v>23</v>
      </c>
      <c r="H36" s="6"/>
      <c r="I36" s="57" t="s">
        <v>23</v>
      </c>
      <c r="J36" s="15"/>
      <c r="K36" s="57" t="s">
        <v>23</v>
      </c>
      <c r="L36" s="15"/>
      <c r="M36" s="57" t="s">
        <v>23</v>
      </c>
      <c r="N36" s="58"/>
      <c r="O36" s="57" t="s">
        <v>23</v>
      </c>
      <c r="P36" s="108"/>
      <c r="Q36" s="56" t="s">
        <v>23</v>
      </c>
    </row>
    <row r="37" spans="1:17" s="5" customFormat="1" ht="21" customHeight="1">
      <c r="A37" s="59"/>
      <c r="B37" s="143" t="s">
        <v>23</v>
      </c>
      <c r="C37" s="114" t="s">
        <v>38</v>
      </c>
      <c r="D37" s="114" t="s">
        <v>39</v>
      </c>
      <c r="E37" s="22">
        <v>38641</v>
      </c>
      <c r="F37" s="23" t="s">
        <v>32</v>
      </c>
      <c r="G37" s="46" t="s">
        <v>23</v>
      </c>
      <c r="H37" s="6"/>
      <c r="I37" s="57" t="s">
        <v>23</v>
      </c>
      <c r="J37" s="15"/>
      <c r="K37" s="57" t="s">
        <v>23</v>
      </c>
      <c r="L37" s="15"/>
      <c r="M37" s="57" t="s">
        <v>23</v>
      </c>
      <c r="N37" s="58"/>
      <c r="O37" s="57" t="s">
        <v>23</v>
      </c>
      <c r="P37" s="108"/>
      <c r="Q37" s="56" t="s">
        <v>23</v>
      </c>
    </row>
    <row r="38" spans="1:17" ht="21" customHeight="1">
      <c r="A38" s="40"/>
      <c r="B38" s="143" t="s">
        <v>23</v>
      </c>
      <c r="C38" s="114" t="s">
        <v>162</v>
      </c>
      <c r="D38" s="114" t="s">
        <v>48</v>
      </c>
      <c r="E38" s="22">
        <v>33192</v>
      </c>
      <c r="F38" s="23" t="s">
        <v>32</v>
      </c>
      <c r="G38" s="46" t="s">
        <v>23</v>
      </c>
      <c r="H38" s="6"/>
      <c r="I38" s="57" t="s">
        <v>23</v>
      </c>
      <c r="J38" s="15"/>
      <c r="K38" s="57" t="s">
        <v>23</v>
      </c>
      <c r="L38" s="15"/>
      <c r="M38" s="57" t="s">
        <v>23</v>
      </c>
      <c r="N38" s="58"/>
      <c r="O38" s="57" t="s">
        <v>23</v>
      </c>
      <c r="P38" s="108"/>
      <c r="Q38" s="56" t="s">
        <v>23</v>
      </c>
    </row>
    <row r="39" spans="1:17" ht="21" customHeight="1">
      <c r="A39" s="40"/>
      <c r="B39" s="143" t="s">
        <v>23</v>
      </c>
      <c r="C39" s="114" t="s">
        <v>53</v>
      </c>
      <c r="D39" s="114" t="s">
        <v>54</v>
      </c>
      <c r="E39" s="22">
        <v>48942</v>
      </c>
      <c r="F39" s="23" t="s">
        <v>32</v>
      </c>
      <c r="G39" s="46" t="s">
        <v>23</v>
      </c>
      <c r="H39" s="6"/>
      <c r="I39" s="57" t="s">
        <v>23</v>
      </c>
      <c r="J39" s="15"/>
      <c r="K39" s="57" t="s">
        <v>23</v>
      </c>
      <c r="L39" s="15"/>
      <c r="M39" s="57" t="s">
        <v>23</v>
      </c>
      <c r="N39" s="58"/>
      <c r="O39" s="57" t="s">
        <v>23</v>
      </c>
      <c r="P39" s="108"/>
      <c r="Q39" s="56" t="s">
        <v>23</v>
      </c>
    </row>
    <row r="40" spans="1:17" ht="18.75">
      <c r="A40" s="40"/>
      <c r="B40" s="143" t="s">
        <v>23</v>
      </c>
      <c r="C40" s="53" t="s">
        <v>282</v>
      </c>
      <c r="D40" s="53" t="s">
        <v>271</v>
      </c>
      <c r="E40" s="22">
        <v>45189</v>
      </c>
      <c r="F40" s="24" t="s">
        <v>284</v>
      </c>
      <c r="G40" s="46" t="s">
        <v>23</v>
      </c>
      <c r="H40" s="6"/>
      <c r="I40" s="57" t="s">
        <v>23</v>
      </c>
      <c r="J40" s="15"/>
      <c r="K40" s="57" t="s">
        <v>23</v>
      </c>
      <c r="L40" s="15"/>
      <c r="M40" s="57" t="s">
        <v>23</v>
      </c>
      <c r="N40" s="58"/>
      <c r="O40" s="57" t="s">
        <v>23</v>
      </c>
      <c r="P40" s="108"/>
      <c r="Q40" s="56" t="s">
        <v>23</v>
      </c>
    </row>
    <row r="41" spans="1:17" ht="21" customHeight="1">
      <c r="A41" s="40"/>
      <c r="B41" s="143" t="s">
        <v>23</v>
      </c>
      <c r="C41" s="114" t="s">
        <v>103</v>
      </c>
      <c r="D41" s="114" t="s">
        <v>151</v>
      </c>
      <c r="E41" s="22">
        <v>66167</v>
      </c>
      <c r="F41" s="23" t="s">
        <v>100</v>
      </c>
      <c r="G41" s="46" t="s">
        <v>23</v>
      </c>
      <c r="H41" s="6"/>
      <c r="I41" s="57" t="s">
        <v>23</v>
      </c>
      <c r="J41" s="15"/>
      <c r="K41" s="57" t="s">
        <v>23</v>
      </c>
      <c r="L41" s="15"/>
      <c r="M41" s="57" t="s">
        <v>23</v>
      </c>
      <c r="N41" s="58"/>
      <c r="O41" s="57" t="s">
        <v>23</v>
      </c>
      <c r="P41" s="108"/>
      <c r="Q41" s="56" t="s">
        <v>23</v>
      </c>
    </row>
    <row r="42" spans="1:17" ht="21" customHeight="1">
      <c r="A42" s="40"/>
      <c r="B42" s="143" t="s">
        <v>23</v>
      </c>
      <c r="C42" s="114" t="s">
        <v>103</v>
      </c>
      <c r="D42" s="114" t="s">
        <v>104</v>
      </c>
      <c r="E42" s="22" t="s">
        <v>23</v>
      </c>
      <c r="F42" s="23" t="s">
        <v>100</v>
      </c>
      <c r="G42" s="46" t="s">
        <v>23</v>
      </c>
      <c r="H42" s="6"/>
      <c r="I42" s="57"/>
      <c r="J42" s="15"/>
      <c r="K42" s="57"/>
      <c r="L42" s="15"/>
      <c r="M42" s="57" t="s">
        <v>23</v>
      </c>
      <c r="N42" s="58"/>
      <c r="O42" s="57"/>
      <c r="P42" s="90"/>
      <c r="Q42" s="56"/>
    </row>
    <row r="43" spans="1:17" ht="21" customHeight="1">
      <c r="A43" s="40"/>
      <c r="B43" s="143" t="s">
        <v>23</v>
      </c>
      <c r="C43" s="129" t="s">
        <v>238</v>
      </c>
      <c r="D43" s="129" t="s">
        <v>239</v>
      </c>
      <c r="E43" s="57">
        <v>66184</v>
      </c>
      <c r="F43" s="50" t="s">
        <v>284</v>
      </c>
      <c r="G43" s="46" t="s">
        <v>23</v>
      </c>
      <c r="H43" s="6"/>
      <c r="I43" s="57"/>
      <c r="J43" s="15"/>
      <c r="K43" s="57"/>
      <c r="L43" s="15"/>
      <c r="M43" s="57" t="s">
        <v>23</v>
      </c>
      <c r="N43" s="58"/>
      <c r="O43" s="57"/>
      <c r="Q43" s="56"/>
    </row>
    <row r="44" spans="1:17" ht="18.75">
      <c r="A44" s="40"/>
      <c r="B44" s="143" t="s">
        <v>23</v>
      </c>
      <c r="C44" s="114" t="s">
        <v>95</v>
      </c>
      <c r="D44" s="114" t="s">
        <v>96</v>
      </c>
      <c r="E44" s="22">
        <v>5509</v>
      </c>
      <c r="F44" s="23" t="s">
        <v>170</v>
      </c>
      <c r="G44" s="46" t="s">
        <v>23</v>
      </c>
      <c r="H44" s="6"/>
      <c r="I44" s="57"/>
      <c r="J44" s="15"/>
      <c r="K44" s="57"/>
      <c r="L44" s="15"/>
      <c r="M44" s="57" t="s">
        <v>23</v>
      </c>
      <c r="N44" s="58"/>
      <c r="O44" s="57"/>
      <c r="P44" s="90"/>
      <c r="Q44" s="56"/>
    </row>
    <row r="45" spans="1:17" ht="21" customHeight="1">
      <c r="A45" s="40"/>
      <c r="B45" s="143" t="s">
        <v>23</v>
      </c>
      <c r="C45" s="129" t="s">
        <v>235</v>
      </c>
      <c r="D45" s="129" t="s">
        <v>236</v>
      </c>
      <c r="E45" s="57">
        <v>32862</v>
      </c>
      <c r="F45" s="50" t="s">
        <v>94</v>
      </c>
      <c r="G45" s="46" t="s">
        <v>23</v>
      </c>
      <c r="H45" s="4"/>
      <c r="I45" s="57"/>
      <c r="J45" s="15"/>
      <c r="K45" s="57"/>
      <c r="L45" s="15"/>
      <c r="M45" s="57" t="s">
        <v>23</v>
      </c>
      <c r="N45" s="58"/>
      <c r="O45" s="57"/>
      <c r="P45" s="5"/>
      <c r="Q45" s="56"/>
    </row>
    <row r="46" spans="1:17" ht="21" customHeight="1">
      <c r="A46" s="40"/>
      <c r="B46" s="143" t="s">
        <v>23</v>
      </c>
      <c r="C46" s="53" t="s">
        <v>241</v>
      </c>
      <c r="D46" s="53" t="s">
        <v>242</v>
      </c>
      <c r="E46" s="151">
        <v>44728</v>
      </c>
      <c r="F46" s="23" t="s">
        <v>64</v>
      </c>
      <c r="G46" s="46" t="s">
        <v>23</v>
      </c>
      <c r="H46" s="6"/>
      <c r="I46" s="57" t="s">
        <v>23</v>
      </c>
      <c r="J46" s="15"/>
      <c r="K46" s="57" t="s">
        <v>23</v>
      </c>
      <c r="L46" s="15"/>
      <c r="M46" s="57" t="s">
        <v>23</v>
      </c>
      <c r="N46" s="58"/>
      <c r="O46" s="57" t="s">
        <v>23</v>
      </c>
      <c r="P46" s="5"/>
      <c r="Q46" s="56" t="s">
        <v>23</v>
      </c>
    </row>
    <row r="47" spans="1:17" ht="18.75">
      <c r="A47" s="40"/>
      <c r="B47" s="143" t="s">
        <v>23</v>
      </c>
      <c r="C47" s="129" t="s">
        <v>241</v>
      </c>
      <c r="D47" s="129" t="s">
        <v>234</v>
      </c>
      <c r="E47" s="57">
        <v>36567</v>
      </c>
      <c r="F47" s="50" t="s">
        <v>196</v>
      </c>
      <c r="G47" s="46" t="s">
        <v>23</v>
      </c>
      <c r="H47" s="6"/>
      <c r="I47" s="57"/>
      <c r="J47" s="15"/>
      <c r="K47" s="57"/>
      <c r="L47" s="15"/>
      <c r="M47" s="57" t="s">
        <v>23</v>
      </c>
      <c r="N47" s="58"/>
      <c r="O47" s="57"/>
      <c r="Q47" s="56"/>
    </row>
    <row r="48" spans="1:17" ht="18.75">
      <c r="A48" s="40"/>
      <c r="B48" s="143" t="s">
        <v>23</v>
      </c>
      <c r="C48" s="53" t="s">
        <v>269</v>
      </c>
      <c r="D48" s="53" t="s">
        <v>270</v>
      </c>
      <c r="E48" s="22">
        <v>884</v>
      </c>
      <c r="F48" s="24" t="s">
        <v>196</v>
      </c>
      <c r="G48" s="46" t="s">
        <v>23</v>
      </c>
      <c r="H48" s="6"/>
      <c r="I48" s="57" t="s">
        <v>23</v>
      </c>
      <c r="J48" s="15"/>
      <c r="K48" s="57" t="s">
        <v>23</v>
      </c>
      <c r="L48" s="15"/>
      <c r="M48" s="57" t="s">
        <v>23</v>
      </c>
      <c r="N48" s="58"/>
      <c r="O48" s="57"/>
      <c r="P48" s="90"/>
      <c r="Q48" s="56"/>
    </row>
    <row r="49" spans="1:17" ht="18.75">
      <c r="A49" s="40"/>
      <c r="B49" s="143" t="s">
        <v>23</v>
      </c>
      <c r="C49" s="129" t="s">
        <v>227</v>
      </c>
      <c r="D49" s="129" t="s">
        <v>228</v>
      </c>
      <c r="E49" s="57"/>
      <c r="F49" s="50" t="s">
        <v>32</v>
      </c>
      <c r="G49" s="46" t="s">
        <v>23</v>
      </c>
      <c r="H49" s="6"/>
      <c r="I49" s="57"/>
      <c r="J49" s="15"/>
      <c r="K49" s="57"/>
      <c r="L49" s="15"/>
      <c r="M49" s="57" t="s">
        <v>23</v>
      </c>
      <c r="N49" s="58"/>
      <c r="O49" s="57"/>
      <c r="P49" s="90"/>
      <c r="Q49" s="56"/>
    </row>
    <row r="50" spans="1:17" ht="18.75">
      <c r="A50" s="40"/>
      <c r="B50" s="143" t="s">
        <v>23</v>
      </c>
      <c r="C50" s="114" t="s">
        <v>204</v>
      </c>
      <c r="D50" s="114" t="s">
        <v>31</v>
      </c>
      <c r="E50" s="22">
        <v>66205</v>
      </c>
      <c r="F50" s="23" t="s">
        <v>205</v>
      </c>
      <c r="G50" s="46" t="s">
        <v>23</v>
      </c>
      <c r="H50" s="6"/>
      <c r="I50" s="57"/>
      <c r="J50" s="15"/>
      <c r="K50" s="57"/>
      <c r="L50" s="15"/>
      <c r="M50" s="57" t="s">
        <v>23</v>
      </c>
      <c r="N50" s="58"/>
      <c r="O50" s="57"/>
      <c r="P50" s="90"/>
      <c r="Q50" s="56"/>
    </row>
    <row r="51" spans="1:17" ht="18.75">
      <c r="A51" s="40"/>
      <c r="B51" s="91" t="s">
        <v>23</v>
      </c>
      <c r="C51" s="114" t="s">
        <v>187</v>
      </c>
      <c r="D51" s="114" t="s">
        <v>46</v>
      </c>
      <c r="E51" s="22">
        <v>40350</v>
      </c>
      <c r="F51" s="24" t="s">
        <v>237</v>
      </c>
      <c r="G51" s="46" t="s">
        <v>23</v>
      </c>
      <c r="H51" s="6"/>
      <c r="I51" s="57"/>
      <c r="J51" s="15"/>
      <c r="K51" s="57"/>
      <c r="L51" s="15"/>
      <c r="M51" s="57" t="s">
        <v>23</v>
      </c>
      <c r="N51" s="58"/>
      <c r="O51" s="57"/>
      <c r="P51" s="90"/>
      <c r="Q51" s="56"/>
    </row>
    <row r="52" spans="1:17" ht="18.75">
      <c r="A52" s="40"/>
      <c r="B52" s="91" t="s">
        <v>23</v>
      </c>
      <c r="C52" s="53" t="s">
        <v>187</v>
      </c>
      <c r="D52" s="114" t="s">
        <v>189</v>
      </c>
      <c r="E52" s="22">
        <v>66839</v>
      </c>
      <c r="F52" s="23" t="s">
        <v>170</v>
      </c>
      <c r="G52" s="46" t="s">
        <v>23</v>
      </c>
      <c r="H52" s="6"/>
      <c r="I52" s="57"/>
      <c r="J52" s="15"/>
      <c r="K52" s="57"/>
      <c r="L52" s="15"/>
      <c r="M52" s="57" t="s">
        <v>23</v>
      </c>
      <c r="N52" s="58"/>
      <c r="O52" s="57"/>
      <c r="Q52" s="56"/>
    </row>
    <row r="53" spans="1:17" ht="18.75">
      <c r="A53" s="40"/>
      <c r="B53" s="91" t="s">
        <v>23</v>
      </c>
      <c r="C53" s="114" t="s">
        <v>30</v>
      </c>
      <c r="D53" s="114" t="s">
        <v>31</v>
      </c>
      <c r="E53" s="22">
        <v>37834</v>
      </c>
      <c r="F53" s="23" t="s">
        <v>32</v>
      </c>
      <c r="G53" s="62" t="s">
        <v>23</v>
      </c>
      <c r="H53" s="6"/>
      <c r="I53" s="57"/>
      <c r="J53" s="15"/>
      <c r="K53" s="57"/>
      <c r="L53" s="15"/>
      <c r="M53" s="57" t="s">
        <v>23</v>
      </c>
      <c r="N53" s="58"/>
      <c r="O53" s="57"/>
      <c r="P53" s="90"/>
      <c r="Q53" s="56"/>
    </row>
    <row r="54" spans="1:17" ht="18.75">
      <c r="A54" s="40"/>
      <c r="B54" s="91" t="s">
        <v>23</v>
      </c>
      <c r="C54" s="129" t="s">
        <v>231</v>
      </c>
      <c r="D54" s="129" t="s">
        <v>232</v>
      </c>
      <c r="E54" s="57"/>
      <c r="F54" s="50" t="s">
        <v>220</v>
      </c>
      <c r="G54" s="62" t="s">
        <v>23</v>
      </c>
      <c r="H54" s="6"/>
      <c r="I54" s="57"/>
      <c r="J54" s="15"/>
      <c r="K54" s="57"/>
      <c r="L54" s="15"/>
      <c r="M54" s="57" t="s">
        <v>23</v>
      </c>
      <c r="N54" s="58"/>
      <c r="O54" s="57"/>
      <c r="Q54" s="56"/>
    </row>
    <row r="55" spans="1:17" ht="18.75">
      <c r="A55" s="40"/>
      <c r="B55" s="91" t="s">
        <v>23</v>
      </c>
      <c r="C55" s="114" t="s">
        <v>47</v>
      </c>
      <c r="D55" s="114" t="s">
        <v>48</v>
      </c>
      <c r="E55" s="22">
        <v>66285</v>
      </c>
      <c r="F55" s="23" t="s">
        <v>44</v>
      </c>
      <c r="G55" s="62" t="s">
        <v>23</v>
      </c>
      <c r="H55" s="6"/>
      <c r="I55" s="57"/>
      <c r="J55" s="15"/>
      <c r="K55" s="57"/>
      <c r="L55" s="15"/>
      <c r="M55" s="57" t="s">
        <v>23</v>
      </c>
      <c r="N55" s="58"/>
      <c r="O55" s="57"/>
      <c r="Q55" s="56"/>
    </row>
    <row r="56" spans="1:17" ht="18.75">
      <c r="A56" s="40"/>
      <c r="B56" s="91" t="s">
        <v>23</v>
      </c>
      <c r="C56" s="129" t="s">
        <v>166</v>
      </c>
      <c r="D56" s="129" t="s">
        <v>167</v>
      </c>
      <c r="E56" s="33">
        <v>37780</v>
      </c>
      <c r="F56" s="130" t="s">
        <v>94</v>
      </c>
      <c r="G56" s="62" t="s">
        <v>23</v>
      </c>
      <c r="H56" s="6"/>
      <c r="I56" s="57"/>
      <c r="J56" s="15"/>
      <c r="K56" s="57"/>
      <c r="L56" s="15"/>
      <c r="M56" s="57" t="s">
        <v>23</v>
      </c>
      <c r="N56" s="58"/>
      <c r="O56" s="57"/>
      <c r="Q56" s="56"/>
    </row>
    <row r="57" spans="1:17" ht="18.75">
      <c r="A57" s="40"/>
      <c r="B57" s="91" t="s">
        <v>23</v>
      </c>
      <c r="C57" s="114" t="s">
        <v>127</v>
      </c>
      <c r="D57" s="114" t="s">
        <v>128</v>
      </c>
      <c r="E57" s="22">
        <v>26404</v>
      </c>
      <c r="F57" s="23" t="s">
        <v>126</v>
      </c>
      <c r="G57" s="62" t="s">
        <v>23</v>
      </c>
      <c r="H57" s="6"/>
      <c r="I57" s="57"/>
      <c r="J57" s="15"/>
      <c r="K57" s="57"/>
      <c r="L57" s="15"/>
      <c r="M57" s="57" t="s">
        <v>23</v>
      </c>
      <c r="N57" s="58"/>
      <c r="O57" s="57"/>
      <c r="Q57" s="56"/>
    </row>
    <row r="58" spans="1:17" ht="18.75">
      <c r="A58" s="40"/>
      <c r="B58" s="91" t="s">
        <v>23</v>
      </c>
      <c r="C58" s="114" t="s">
        <v>78</v>
      </c>
      <c r="D58" s="114" t="s">
        <v>168</v>
      </c>
      <c r="E58" s="22" t="s">
        <v>23</v>
      </c>
      <c r="F58" s="23" t="s">
        <v>100</v>
      </c>
      <c r="G58" s="62" t="s">
        <v>23</v>
      </c>
      <c r="H58" s="6"/>
      <c r="I58" s="57"/>
      <c r="J58" s="15"/>
      <c r="K58" s="57"/>
      <c r="L58" s="15"/>
      <c r="M58" s="57" t="s">
        <v>23</v>
      </c>
      <c r="N58" s="58"/>
      <c r="O58" s="57"/>
      <c r="P58" s="90"/>
      <c r="Q58" s="56"/>
    </row>
    <row r="59" spans="1:17" ht="18.75">
      <c r="A59" s="40"/>
      <c r="B59" s="91" t="s">
        <v>23</v>
      </c>
      <c r="C59" s="114" t="s">
        <v>78</v>
      </c>
      <c r="D59" s="114" t="s">
        <v>79</v>
      </c>
      <c r="E59" s="22">
        <v>48946</v>
      </c>
      <c r="F59" s="23" t="s">
        <v>32</v>
      </c>
      <c r="G59" s="62" t="s">
        <v>23</v>
      </c>
      <c r="H59" s="6"/>
      <c r="I59" s="57"/>
      <c r="J59" s="15"/>
      <c r="K59" s="57"/>
      <c r="L59" s="15"/>
      <c r="M59" s="57" t="s">
        <v>23</v>
      </c>
      <c r="N59" s="58"/>
      <c r="O59" s="57"/>
      <c r="P59" s="90"/>
      <c r="Q59" s="56"/>
    </row>
    <row r="60" spans="1:17" ht="18.75">
      <c r="A60" s="40"/>
      <c r="B60" s="91" t="s">
        <v>23</v>
      </c>
      <c r="C60" s="114" t="s">
        <v>181</v>
      </c>
      <c r="D60" s="114" t="s">
        <v>182</v>
      </c>
      <c r="E60" s="22">
        <v>37766</v>
      </c>
      <c r="F60" s="23" t="s">
        <v>170</v>
      </c>
      <c r="G60" s="62" t="s">
        <v>23</v>
      </c>
      <c r="H60" s="6"/>
      <c r="I60" s="57"/>
      <c r="J60" s="15"/>
      <c r="K60" s="57"/>
      <c r="L60" s="15"/>
      <c r="M60" s="57" t="s">
        <v>23</v>
      </c>
      <c r="N60" s="58"/>
      <c r="O60" s="57"/>
      <c r="Q60" s="56"/>
    </row>
    <row r="61" spans="1:17" ht="18.75">
      <c r="A61" s="40"/>
      <c r="B61" s="91" t="s">
        <v>23</v>
      </c>
      <c r="C61" s="114" t="s">
        <v>77</v>
      </c>
      <c r="D61" s="114" t="s">
        <v>70</v>
      </c>
      <c r="E61" s="22">
        <v>35214</v>
      </c>
      <c r="F61" s="23" t="s">
        <v>64</v>
      </c>
      <c r="G61" s="62" t="s">
        <v>23</v>
      </c>
      <c r="H61" s="6"/>
      <c r="I61" s="57"/>
      <c r="J61" s="15"/>
      <c r="K61" s="57"/>
      <c r="L61" s="15"/>
      <c r="M61" s="57" t="s">
        <v>23</v>
      </c>
      <c r="N61" s="58"/>
      <c r="O61" s="57"/>
      <c r="Q61" s="56"/>
    </row>
    <row r="62" spans="1:17" ht="18.75">
      <c r="A62" s="40"/>
      <c r="B62" s="91" t="s">
        <v>23</v>
      </c>
      <c r="C62" s="129" t="s">
        <v>225</v>
      </c>
      <c r="D62" s="129" t="s">
        <v>226</v>
      </c>
      <c r="E62" s="57">
        <v>35546</v>
      </c>
      <c r="F62" s="50" t="s">
        <v>196</v>
      </c>
      <c r="G62" s="62" t="s">
        <v>23</v>
      </c>
      <c r="H62" s="6"/>
      <c r="I62" s="57"/>
      <c r="J62" s="15"/>
      <c r="K62" s="57"/>
      <c r="L62" s="15"/>
      <c r="M62" s="57" t="s">
        <v>23</v>
      </c>
      <c r="N62" s="58"/>
      <c r="O62" s="57"/>
      <c r="Q62" s="56"/>
    </row>
    <row r="63" spans="1:17" ht="18.75">
      <c r="A63" s="40"/>
      <c r="B63" s="91" t="s">
        <v>23</v>
      </c>
      <c r="C63" s="114" t="s">
        <v>101</v>
      </c>
      <c r="D63" s="114" t="s">
        <v>102</v>
      </c>
      <c r="E63" s="22">
        <v>37466</v>
      </c>
      <c r="F63" s="23" t="s">
        <v>100</v>
      </c>
      <c r="G63" s="62" t="s">
        <v>23</v>
      </c>
      <c r="H63" s="6"/>
      <c r="I63" s="57"/>
      <c r="J63" s="15"/>
      <c r="K63" s="57"/>
      <c r="L63" s="15"/>
      <c r="M63" s="57" t="s">
        <v>23</v>
      </c>
      <c r="N63" s="58"/>
      <c r="O63" s="57"/>
      <c r="Q63" s="56"/>
    </row>
    <row r="64" spans="1:17" ht="18.75">
      <c r="A64" s="40"/>
      <c r="B64" s="91" t="s">
        <v>23</v>
      </c>
      <c r="C64" s="53" t="s">
        <v>266</v>
      </c>
      <c r="D64" s="53" t="s">
        <v>234</v>
      </c>
      <c r="E64" s="22">
        <v>67230</v>
      </c>
      <c r="F64" s="24" t="s">
        <v>220</v>
      </c>
      <c r="G64" s="63" t="s">
        <v>23</v>
      </c>
      <c r="H64" s="6"/>
      <c r="I64" s="57"/>
      <c r="J64" s="15"/>
      <c r="K64" s="57"/>
      <c r="L64" s="15"/>
      <c r="M64" s="57" t="s">
        <v>23</v>
      </c>
      <c r="N64" s="58"/>
      <c r="O64" s="57"/>
      <c r="Q64" s="56"/>
    </row>
    <row r="65" spans="1:17" ht="18.75">
      <c r="A65" s="40"/>
      <c r="B65" s="91" t="s">
        <v>23</v>
      </c>
      <c r="C65" s="114" t="s">
        <v>36</v>
      </c>
      <c r="D65" s="114" t="s">
        <v>105</v>
      </c>
      <c r="E65" s="22">
        <v>37750</v>
      </c>
      <c r="F65" s="23" t="s">
        <v>32</v>
      </c>
      <c r="G65" s="63" t="s">
        <v>23</v>
      </c>
      <c r="H65" s="6"/>
      <c r="I65" s="57"/>
      <c r="J65" s="15"/>
      <c r="K65" s="57"/>
      <c r="L65" s="15"/>
      <c r="M65" s="57" t="s">
        <v>23</v>
      </c>
      <c r="N65" s="58"/>
      <c r="O65" s="57"/>
      <c r="Q65" s="56"/>
    </row>
    <row r="66" spans="1:17" ht="18.75">
      <c r="A66" s="40"/>
      <c r="B66" s="91" t="s">
        <v>23</v>
      </c>
      <c r="C66" s="114" t="s">
        <v>36</v>
      </c>
      <c r="D66" s="114" t="s">
        <v>37</v>
      </c>
      <c r="E66" s="22">
        <v>37751</v>
      </c>
      <c r="F66" s="23" t="s">
        <v>32</v>
      </c>
      <c r="G66" s="63" t="s">
        <v>23</v>
      </c>
      <c r="H66" s="6"/>
      <c r="I66" s="57"/>
      <c r="J66" s="15"/>
      <c r="K66" s="57"/>
      <c r="L66" s="15"/>
      <c r="M66" s="57" t="s">
        <v>23</v>
      </c>
      <c r="N66" s="58"/>
      <c r="O66" s="57"/>
      <c r="Q66" s="56"/>
    </row>
    <row r="67" spans="1:17" ht="18.75">
      <c r="A67" s="40"/>
      <c r="B67" s="91" t="s">
        <v>23</v>
      </c>
      <c r="C67" s="60" t="s">
        <v>23</v>
      </c>
      <c r="D67" s="93"/>
      <c r="E67" s="94" t="s">
        <v>23</v>
      </c>
      <c r="F67" s="40"/>
      <c r="G67" s="63" t="s">
        <v>23</v>
      </c>
      <c r="H67" s="6"/>
      <c r="I67" s="57"/>
      <c r="J67" s="15"/>
      <c r="K67" s="57"/>
      <c r="L67" s="15"/>
      <c r="M67" s="57" t="s">
        <v>23</v>
      </c>
      <c r="N67" s="58"/>
      <c r="O67" s="57"/>
      <c r="Q67" s="56"/>
    </row>
    <row r="68" spans="1:17" ht="18.75">
      <c r="A68" s="40"/>
      <c r="B68" s="95" t="s">
        <v>23</v>
      </c>
      <c r="C68" s="96" t="s">
        <v>23</v>
      </c>
      <c r="D68" s="93"/>
      <c r="E68" s="94" t="s">
        <v>23</v>
      </c>
      <c r="F68" s="40"/>
      <c r="G68" s="63" t="s">
        <v>23</v>
      </c>
      <c r="H68" s="6"/>
      <c r="I68" s="57"/>
      <c r="J68" s="15"/>
      <c r="K68" s="57"/>
      <c r="L68" s="15"/>
      <c r="M68" s="57" t="s">
        <v>23</v>
      </c>
      <c r="N68" s="58"/>
      <c r="O68" s="57"/>
      <c r="Q68" s="56"/>
    </row>
    <row r="69" spans="1:17" ht="18.75">
      <c r="A69" s="40"/>
      <c r="B69" s="95" t="s">
        <v>23</v>
      </c>
      <c r="C69" s="96" t="s">
        <v>23</v>
      </c>
      <c r="D69" s="93"/>
      <c r="E69" s="94" t="s">
        <v>23</v>
      </c>
      <c r="F69" s="40"/>
      <c r="G69" s="63" t="s">
        <v>23</v>
      </c>
      <c r="H69" s="6"/>
      <c r="I69" s="57"/>
      <c r="J69" s="15"/>
      <c r="K69" s="57"/>
      <c r="L69" s="15"/>
      <c r="M69" s="57" t="s">
        <v>23</v>
      </c>
      <c r="N69" s="58"/>
      <c r="O69" s="57"/>
      <c r="Q69" s="56"/>
    </row>
    <row r="70" spans="1:17" ht="18.75">
      <c r="A70" s="40"/>
      <c r="B70" s="95" t="s">
        <v>23</v>
      </c>
      <c r="C70" s="96" t="s">
        <v>23</v>
      </c>
      <c r="D70" s="93"/>
      <c r="E70" s="94" t="s">
        <v>23</v>
      </c>
      <c r="F70" s="40"/>
      <c r="G70" s="63" t="s">
        <v>23</v>
      </c>
      <c r="H70" s="6"/>
      <c r="I70" s="57"/>
      <c r="J70" s="15"/>
      <c r="K70" s="57"/>
      <c r="L70" s="15"/>
      <c r="M70" s="57" t="s">
        <v>23</v>
      </c>
      <c r="N70" s="58"/>
      <c r="O70" s="57"/>
      <c r="Q70" s="56"/>
    </row>
    <row r="71" spans="1:17" ht="18.75">
      <c r="A71" s="40"/>
      <c r="B71" s="95" t="s">
        <v>23</v>
      </c>
      <c r="C71" s="96" t="s">
        <v>23</v>
      </c>
      <c r="D71" s="93"/>
      <c r="E71" s="94" t="s">
        <v>23</v>
      </c>
      <c r="F71" s="40"/>
      <c r="G71" s="63" t="s">
        <v>23</v>
      </c>
      <c r="H71" s="6"/>
      <c r="I71" s="57"/>
      <c r="J71" s="15"/>
      <c r="K71" s="57"/>
      <c r="L71" s="15"/>
      <c r="M71" s="57" t="s">
        <v>23</v>
      </c>
      <c r="N71" s="58"/>
      <c r="O71" s="57"/>
      <c r="Q71" s="56"/>
    </row>
    <row r="72" spans="1:17" ht="18.75">
      <c r="A72" s="40"/>
      <c r="B72" s="95" t="s">
        <v>23</v>
      </c>
      <c r="C72" s="96" t="s">
        <v>23</v>
      </c>
      <c r="D72" s="93"/>
      <c r="E72" s="94" t="s">
        <v>23</v>
      </c>
      <c r="F72" s="40"/>
      <c r="G72" s="63" t="s">
        <v>23</v>
      </c>
      <c r="H72" s="6"/>
      <c r="I72" s="57"/>
      <c r="J72" s="15"/>
      <c r="K72" s="57"/>
      <c r="L72" s="15"/>
      <c r="M72" s="57" t="s">
        <v>23</v>
      </c>
      <c r="N72" s="58"/>
      <c r="O72" s="57"/>
      <c r="Q72" s="56"/>
    </row>
    <row r="73" spans="1:17" ht="18.75">
      <c r="A73" s="40"/>
      <c r="B73" s="95" t="s">
        <v>23</v>
      </c>
      <c r="C73" s="96" t="s">
        <v>23</v>
      </c>
      <c r="D73" s="93"/>
      <c r="E73" s="94" t="s">
        <v>23</v>
      </c>
      <c r="F73" s="40"/>
      <c r="G73" s="63" t="s">
        <v>23</v>
      </c>
      <c r="H73" s="6"/>
      <c r="I73" s="57"/>
      <c r="J73" s="15"/>
      <c r="K73" s="57"/>
      <c r="L73" s="15"/>
      <c r="M73" s="57" t="s">
        <v>23</v>
      </c>
      <c r="N73" s="58"/>
      <c r="O73" s="57"/>
      <c r="Q73" s="56"/>
    </row>
    <row r="74" spans="1:17" ht="18.75">
      <c r="A74" s="40"/>
      <c r="B74" s="95" t="s">
        <v>23</v>
      </c>
      <c r="C74" s="96" t="s">
        <v>23</v>
      </c>
      <c r="D74" s="93"/>
      <c r="E74" s="94" t="s">
        <v>23</v>
      </c>
      <c r="F74" s="40"/>
      <c r="G74" s="63" t="s">
        <v>23</v>
      </c>
      <c r="H74" s="6"/>
      <c r="I74" s="57"/>
      <c r="J74" s="15"/>
      <c r="K74" s="57"/>
      <c r="L74" s="15"/>
      <c r="M74" s="57" t="s">
        <v>23</v>
      </c>
      <c r="N74" s="58"/>
      <c r="O74" s="57"/>
      <c r="Q74" s="56"/>
    </row>
    <row r="75" spans="1:17" ht="18.75">
      <c r="A75" s="40"/>
      <c r="B75" s="95" t="s">
        <v>23</v>
      </c>
      <c r="C75" s="96" t="s">
        <v>23</v>
      </c>
      <c r="D75" s="93"/>
      <c r="E75" s="94" t="s">
        <v>23</v>
      </c>
      <c r="F75" s="40"/>
      <c r="G75" s="63" t="s">
        <v>23</v>
      </c>
      <c r="H75" s="6"/>
      <c r="I75" s="57"/>
      <c r="J75" s="15"/>
      <c r="K75" s="57"/>
      <c r="L75" s="15"/>
      <c r="M75" s="57" t="s">
        <v>23</v>
      </c>
      <c r="N75" s="58"/>
      <c r="O75" s="57"/>
      <c r="Q75" s="56"/>
    </row>
    <row r="76" spans="1:17" ht="18.75">
      <c r="A76" s="40"/>
      <c r="B76" s="20" t="s">
        <v>23</v>
      </c>
      <c r="C76" s="61" t="s">
        <v>23</v>
      </c>
      <c r="D76" s="61"/>
      <c r="E76" s="94" t="s">
        <v>23</v>
      </c>
      <c r="F76" s="40"/>
      <c r="G76" s="64" t="s">
        <v>23</v>
      </c>
      <c r="H76" s="6"/>
      <c r="I76" s="57"/>
      <c r="J76" s="15"/>
      <c r="K76" s="57"/>
      <c r="L76" s="15"/>
      <c r="M76" s="57" t="s">
        <v>23</v>
      </c>
      <c r="N76" s="58"/>
      <c r="O76" s="57"/>
      <c r="Q76" s="56"/>
    </row>
  </sheetData>
  <sortState ref="C6:F67">
    <sortCondition ref="C6:C67"/>
  </sortState>
  <mergeCells count="7">
    <mergeCell ref="C1:K1"/>
    <mergeCell ref="I4:I5"/>
    <mergeCell ref="K4:K5"/>
    <mergeCell ref="Q2:Q5"/>
    <mergeCell ref="O4:O5"/>
    <mergeCell ref="G2:G5"/>
    <mergeCell ref="M4:M5"/>
  </mergeCells>
  <conditionalFormatting sqref="H6:H76">
    <cfRule type="cellIs" dxfId="19" priority="32" operator="between">
      <formula>36</formula>
      <formula>80</formula>
    </cfRule>
  </conditionalFormatting>
  <conditionalFormatting sqref="H6:H76">
    <cfRule type="cellIs" dxfId="18" priority="29" operator="between">
      <formula>36</formula>
      <formula>99</formula>
    </cfRule>
    <cfRule type="cellIs" dxfId="17" priority="30" operator="between">
      <formula>30</formula>
      <formula>35.99</formula>
    </cfRule>
    <cfRule type="cellIs" dxfId="16" priority="31" operator="between">
      <formula>25</formula>
      <formula>29.99</formula>
    </cfRule>
  </conditionalFormatting>
  <pageMargins left="0" right="0" top="3.937007874015748E-2" bottom="3.937007874015748E-2" header="0.31496062992125984" footer="0.31496062992125984"/>
  <pageSetup paperSize="9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CF67"/>
  <sheetViews>
    <sheetView tabSelected="1" workbookViewId="0">
      <pane xSplit="6" topLeftCell="G1" activePane="topRight" state="frozen"/>
      <selection activeCell="A4" sqref="A4"/>
      <selection pane="topRight" activeCell="W69" sqref="W69"/>
    </sheetView>
  </sheetViews>
  <sheetFormatPr baseColWidth="10" defaultRowHeight="15"/>
  <cols>
    <col min="1" max="1" width="4.85546875" customWidth="1"/>
    <col min="2" max="2" width="3.5703125" customWidth="1"/>
    <col min="3" max="3" width="18.140625" customWidth="1"/>
    <col min="4" max="4" width="12.28515625" customWidth="1"/>
    <col min="5" max="5" width="8.42578125" style="15" bestFit="1" customWidth="1"/>
    <col min="6" max="6" width="23.7109375" style="18" bestFit="1" customWidth="1"/>
    <col min="7" max="7" width="1.7109375" style="2" customWidth="1"/>
    <col min="8" max="8" width="5" style="15" customWidth="1"/>
    <col min="9" max="9" width="1.5703125" customWidth="1"/>
    <col min="10" max="10" width="5" style="15" customWidth="1"/>
    <col min="11" max="11" width="1.7109375" customWidth="1"/>
    <col min="12" max="12" width="6.28515625" style="15" customWidth="1"/>
    <col min="13" max="13" width="1.140625" style="2" customWidth="1"/>
    <col min="14" max="15" width="6.28515625" style="15" customWidth="1"/>
    <col min="16" max="16" width="1.5703125" customWidth="1"/>
    <col min="17" max="17" width="6.28515625" style="15" customWidth="1"/>
    <col min="18" max="18" width="1.5703125" customWidth="1"/>
    <col min="19" max="19" width="6.28515625" style="15" customWidth="1"/>
    <col min="20" max="20" width="1.5703125" customWidth="1"/>
    <col min="21" max="21" width="6.28515625" customWidth="1"/>
    <col min="22" max="22" width="1.5703125" customWidth="1"/>
    <col min="23" max="23" width="6.28515625" style="31" customWidth="1"/>
    <col min="24" max="24" width="1.5703125" customWidth="1"/>
    <col min="25" max="26" width="6.28515625" customWidth="1"/>
    <col min="27" max="27" width="1.5703125" customWidth="1"/>
    <col min="28" max="28" width="6.28515625" customWidth="1"/>
    <col min="29" max="29" width="1.5703125" customWidth="1"/>
    <col min="30" max="30" width="6.28515625" customWidth="1"/>
    <col min="31" max="31" width="1.5703125" customWidth="1"/>
    <col min="32" max="32" width="6.28515625" customWidth="1"/>
    <col min="33" max="33" width="1.5703125" customWidth="1"/>
    <col min="34" max="34" width="6.28515625" customWidth="1"/>
    <col min="35" max="35" width="1.5703125" customWidth="1"/>
    <col min="36" max="37" width="6.28515625" customWidth="1"/>
    <col min="38" max="38" width="1.5703125" customWidth="1"/>
    <col min="39" max="39" width="7.85546875" style="92" customWidth="1"/>
    <col min="40" max="40" width="6.28515625" style="15" customWidth="1"/>
    <col min="41" max="41" width="1.5703125" style="15" customWidth="1"/>
    <col min="42" max="42" width="6.28515625" style="15" customWidth="1"/>
    <col min="43" max="43" width="1.5703125" style="15" customWidth="1"/>
    <col min="44" max="44" width="6.28515625" style="15" customWidth="1"/>
    <col min="45" max="45" width="1.5703125" style="15" customWidth="1"/>
    <col min="46" max="46" width="6.28515625" style="15" customWidth="1"/>
    <col min="47" max="47" width="1.5703125" customWidth="1"/>
    <col min="48" max="48" width="6.28515625" style="15" customWidth="1"/>
    <col min="49" max="49" width="6.28515625" customWidth="1"/>
    <col min="50" max="50" width="1.5703125" customWidth="1"/>
    <col min="51" max="51" width="6" style="15" customWidth="1"/>
    <col min="52" max="52" width="1.5703125" style="15" customWidth="1"/>
    <col min="53" max="53" width="6.28515625" style="15" customWidth="1"/>
    <col min="54" max="54" width="1.42578125" style="15" customWidth="1"/>
    <col min="55" max="55" width="6.28515625" style="15" customWidth="1"/>
    <col min="56" max="56" width="1.5703125" style="15" customWidth="1"/>
    <col min="57" max="57" width="6.28515625" style="15" customWidth="1"/>
    <col min="58" max="58" width="1.5703125" customWidth="1"/>
    <col min="59" max="59" width="6.28515625" style="15" customWidth="1"/>
    <col min="60" max="60" width="7.140625" style="43" customWidth="1"/>
    <col min="61" max="61" width="1.5703125" customWidth="1"/>
    <col min="62" max="62" width="7.140625" style="92" customWidth="1"/>
    <col min="63" max="63" width="6.140625" customWidth="1"/>
    <col min="64" max="64" width="1.5703125" customWidth="1"/>
    <col min="65" max="65" width="6.28515625" customWidth="1"/>
    <col min="66" max="66" width="1.5703125" customWidth="1"/>
    <col min="67" max="67" width="6.28515625" customWidth="1"/>
    <col min="68" max="68" width="1.5703125" customWidth="1"/>
    <col min="69" max="69" width="6.28515625" customWidth="1"/>
    <col min="70" max="70" width="1.5703125" customWidth="1"/>
    <col min="71" max="72" width="6.28515625" customWidth="1"/>
    <col min="73" max="73" width="1.5703125" customWidth="1"/>
    <col min="74" max="74" width="6.28515625" customWidth="1"/>
    <col min="75" max="75" width="1.5703125" customWidth="1"/>
    <col min="76" max="76" width="6.28515625" customWidth="1"/>
    <col min="77" max="77" width="1.5703125" customWidth="1"/>
    <col min="78" max="78" width="6.28515625" customWidth="1"/>
    <col min="79" max="79" width="1.5703125" customWidth="1"/>
    <col min="80" max="80" width="6.28515625" customWidth="1"/>
    <col min="81" max="81" width="1.5703125" customWidth="1"/>
    <col min="82" max="83" width="6.28515625" customWidth="1"/>
    <col min="84" max="84" width="1.5703125" customWidth="1"/>
    <col min="85" max="86" width="6.28515625" customWidth="1"/>
  </cols>
  <sheetData>
    <row r="1" spans="2:84" ht="21">
      <c r="B1" t="s">
        <v>23</v>
      </c>
      <c r="C1" s="153" t="s">
        <v>215</v>
      </c>
      <c r="D1" s="153"/>
      <c r="E1" s="153"/>
      <c r="F1" s="153"/>
      <c r="G1" s="153"/>
      <c r="H1" s="153"/>
      <c r="I1" s="153"/>
      <c r="J1" s="153"/>
    </row>
    <row r="2" spans="2:84" ht="12.75" customHeight="1">
      <c r="C2" s="7"/>
      <c r="D2" s="7"/>
      <c r="E2" s="13"/>
      <c r="F2" s="16"/>
      <c r="G2" s="9"/>
      <c r="H2" s="159" t="s">
        <v>218</v>
      </c>
      <c r="I2" s="160"/>
      <c r="J2" s="160"/>
      <c r="K2" s="160"/>
      <c r="L2" s="160"/>
      <c r="M2" s="160"/>
      <c r="N2" s="160"/>
      <c r="O2" s="31"/>
      <c r="Q2" s="159" t="s">
        <v>243</v>
      </c>
      <c r="R2" s="160"/>
      <c r="S2" s="160"/>
      <c r="T2" s="160"/>
      <c r="U2" s="160"/>
      <c r="V2" s="160"/>
      <c r="W2" s="160"/>
      <c r="Y2" s="166" t="s">
        <v>131</v>
      </c>
      <c r="Z2" s="32"/>
      <c r="AB2" s="159" t="s">
        <v>244</v>
      </c>
      <c r="AC2" s="160"/>
      <c r="AD2" s="160"/>
      <c r="AE2" s="160"/>
      <c r="AF2" s="160"/>
      <c r="AG2" s="160"/>
      <c r="AH2" s="160"/>
      <c r="AJ2" s="164" t="s">
        <v>245</v>
      </c>
      <c r="AK2" s="35"/>
      <c r="AN2" s="159" t="s">
        <v>163</v>
      </c>
      <c r="AO2" s="160"/>
      <c r="AP2" s="160"/>
      <c r="AQ2" s="160"/>
      <c r="AR2" s="160"/>
      <c r="AS2" s="160"/>
      <c r="AT2" s="160"/>
      <c r="AV2" s="164" t="s">
        <v>202</v>
      </c>
      <c r="AW2" s="39"/>
      <c r="AY2" s="159" t="s">
        <v>164</v>
      </c>
      <c r="AZ2" s="160"/>
      <c r="BA2" s="160"/>
      <c r="BB2" s="160"/>
      <c r="BC2" s="160"/>
      <c r="BD2" s="160"/>
      <c r="BE2" s="160"/>
      <c r="BG2" s="161" t="s">
        <v>80</v>
      </c>
      <c r="BH2" s="44"/>
      <c r="BK2" s="159" t="s">
        <v>209</v>
      </c>
      <c r="BL2" s="160"/>
      <c r="BM2" s="160"/>
      <c r="BN2" s="160"/>
      <c r="BO2" s="160"/>
      <c r="BP2" s="160"/>
      <c r="BQ2" s="160"/>
      <c r="BS2" s="161" t="s">
        <v>84</v>
      </c>
      <c r="BT2" s="44"/>
      <c r="BV2" s="159" t="s">
        <v>165</v>
      </c>
      <c r="BW2" s="160"/>
      <c r="BX2" s="160"/>
      <c r="BY2" s="160"/>
      <c r="BZ2" s="160"/>
      <c r="CA2" s="160"/>
      <c r="CB2" s="160"/>
      <c r="CD2" s="161" t="s">
        <v>89</v>
      </c>
      <c r="CE2" s="44"/>
    </row>
    <row r="3" spans="2:84" ht="14.25" customHeight="1">
      <c r="C3" s="10" t="s">
        <v>23</v>
      </c>
      <c r="D3" s="10"/>
      <c r="E3" s="14"/>
      <c r="F3" s="17" t="s">
        <v>23</v>
      </c>
      <c r="G3" s="9"/>
      <c r="H3" s="13"/>
      <c r="I3" s="7"/>
      <c r="J3" s="13"/>
      <c r="Q3" s="13"/>
      <c r="R3" s="7"/>
      <c r="S3" s="13"/>
      <c r="U3" s="15"/>
      <c r="V3" s="2"/>
      <c r="X3" s="15"/>
      <c r="Y3" s="166"/>
      <c r="Z3" s="32"/>
      <c r="AB3" s="13"/>
      <c r="AC3" s="7"/>
      <c r="AD3" s="13"/>
      <c r="AF3" s="15"/>
      <c r="AG3" s="2"/>
      <c r="AH3" s="15"/>
      <c r="AI3" s="15"/>
      <c r="AJ3" s="164"/>
      <c r="AK3" s="35"/>
      <c r="AN3" s="13"/>
      <c r="AO3" s="13"/>
      <c r="AP3" s="13"/>
      <c r="AS3" s="29"/>
      <c r="AU3" s="15"/>
      <c r="AV3" s="164"/>
      <c r="AW3" s="39"/>
      <c r="AY3" s="13"/>
      <c r="AZ3" s="13"/>
      <c r="BA3" s="13"/>
      <c r="BD3" s="29"/>
      <c r="BF3" s="15"/>
      <c r="BG3" s="161"/>
      <c r="BH3" s="44"/>
      <c r="BK3" s="13"/>
      <c r="BL3" s="13"/>
      <c r="BM3" s="13"/>
      <c r="BN3" s="15"/>
      <c r="BO3" s="15"/>
      <c r="BP3" s="29"/>
      <c r="BQ3" s="15"/>
      <c r="BR3" s="15"/>
      <c r="BS3" s="161"/>
      <c r="BT3" s="44"/>
      <c r="BV3" s="13"/>
      <c r="BW3" s="13"/>
      <c r="BX3" s="13"/>
      <c r="BY3" s="15"/>
      <c r="BZ3" s="15"/>
      <c r="CA3" s="29"/>
      <c r="CB3" s="15"/>
      <c r="CC3" s="15"/>
      <c r="CD3" s="161"/>
      <c r="CE3" s="44"/>
    </row>
    <row r="4" spans="2:84" ht="6.75" customHeight="1">
      <c r="F4" s="103"/>
      <c r="H4" s="154" t="s">
        <v>24</v>
      </c>
      <c r="J4" s="154" t="s">
        <v>25</v>
      </c>
      <c r="L4" s="154" t="s">
        <v>26</v>
      </c>
      <c r="M4" s="12"/>
      <c r="N4" s="154" t="s">
        <v>35</v>
      </c>
      <c r="O4" s="30"/>
      <c r="P4" s="27"/>
      <c r="Q4" s="154" t="s">
        <v>24</v>
      </c>
      <c r="S4" s="154" t="s">
        <v>25</v>
      </c>
      <c r="U4" s="154" t="s">
        <v>26</v>
      </c>
      <c r="V4" s="12"/>
      <c r="W4" s="154" t="s">
        <v>62</v>
      </c>
      <c r="X4" s="25"/>
      <c r="Y4" s="166"/>
      <c r="Z4" s="32"/>
      <c r="AA4" s="27"/>
      <c r="AB4" s="154" t="s">
        <v>24</v>
      </c>
      <c r="AD4" s="154" t="s">
        <v>25</v>
      </c>
      <c r="AF4" s="154" t="s">
        <v>26</v>
      </c>
      <c r="AG4" s="12"/>
      <c r="AH4" s="154" t="s">
        <v>63</v>
      </c>
      <c r="AI4" s="25"/>
      <c r="AJ4" s="164"/>
      <c r="AK4" s="35"/>
      <c r="AL4" s="27"/>
      <c r="AN4" s="154" t="s">
        <v>24</v>
      </c>
      <c r="AP4" s="154" t="s">
        <v>25</v>
      </c>
      <c r="AR4" s="162" t="s">
        <v>26</v>
      </c>
      <c r="AS4" s="42"/>
      <c r="AT4" s="162" t="s">
        <v>69</v>
      </c>
      <c r="AU4" s="38"/>
      <c r="AV4" s="164"/>
      <c r="AW4" s="39"/>
      <c r="AX4" s="27"/>
      <c r="AY4" s="154" t="s">
        <v>24</v>
      </c>
      <c r="BA4" s="154" t="s">
        <v>25</v>
      </c>
      <c r="BC4" s="162" t="s">
        <v>26</v>
      </c>
      <c r="BD4" s="12"/>
      <c r="BE4" s="162" t="s">
        <v>86</v>
      </c>
      <c r="BF4" s="41"/>
      <c r="BG4" s="161"/>
      <c r="BH4" s="44"/>
      <c r="BI4" s="27"/>
      <c r="BK4" s="154" t="s">
        <v>24</v>
      </c>
      <c r="BL4" s="15"/>
      <c r="BM4" s="154" t="s">
        <v>25</v>
      </c>
      <c r="BN4" s="15"/>
      <c r="BO4" s="162" t="s">
        <v>26</v>
      </c>
      <c r="BP4" s="12"/>
      <c r="BQ4" s="162" t="s">
        <v>85</v>
      </c>
      <c r="BR4" s="48"/>
      <c r="BS4" s="161"/>
      <c r="BT4" s="44"/>
      <c r="BU4" s="27"/>
      <c r="BV4" s="154" t="s">
        <v>24</v>
      </c>
      <c r="BW4" s="15"/>
      <c r="BX4" s="154" t="s">
        <v>25</v>
      </c>
      <c r="BY4" s="15"/>
      <c r="BZ4" s="162" t="s">
        <v>26</v>
      </c>
      <c r="CA4" s="12"/>
      <c r="CB4" s="162" t="s">
        <v>88</v>
      </c>
      <c r="CC4" s="49"/>
      <c r="CD4" s="161"/>
      <c r="CE4" s="44"/>
      <c r="CF4" s="27"/>
    </row>
    <row r="5" spans="2:84" ht="26.25" customHeight="1">
      <c r="C5" t="s">
        <v>28</v>
      </c>
      <c r="D5" t="s">
        <v>34</v>
      </c>
      <c r="E5" s="15" t="s">
        <v>33</v>
      </c>
      <c r="F5" s="18" t="s">
        <v>29</v>
      </c>
      <c r="G5" s="3"/>
      <c r="H5" s="155"/>
      <c r="J5" s="156"/>
      <c r="L5" s="156"/>
      <c r="M5" s="12"/>
      <c r="N5" s="156"/>
      <c r="O5" s="34" t="s">
        <v>66</v>
      </c>
      <c r="P5" s="27"/>
      <c r="Q5" s="155"/>
      <c r="S5" s="156"/>
      <c r="U5" s="156"/>
      <c r="V5" s="12"/>
      <c r="W5" s="156"/>
      <c r="X5" s="12"/>
      <c r="Y5" s="166"/>
      <c r="Z5" s="34" t="s">
        <v>66</v>
      </c>
      <c r="AA5" s="27"/>
      <c r="AB5" s="155"/>
      <c r="AD5" s="156"/>
      <c r="AF5" s="156"/>
      <c r="AG5" s="12"/>
      <c r="AH5" s="156"/>
      <c r="AI5" s="12"/>
      <c r="AJ5" s="165"/>
      <c r="AK5" s="34" t="s">
        <v>66</v>
      </c>
      <c r="AL5" s="27"/>
      <c r="AN5" s="155"/>
      <c r="AP5" s="156"/>
      <c r="AR5" s="163"/>
      <c r="AS5" s="42"/>
      <c r="AT5" s="163"/>
      <c r="AU5" s="12"/>
      <c r="AV5" s="164"/>
      <c r="AW5" s="34" t="s">
        <v>66</v>
      </c>
      <c r="AX5" s="27"/>
      <c r="AY5" s="155"/>
      <c r="BA5" s="156"/>
      <c r="BC5" s="163"/>
      <c r="BD5" s="12"/>
      <c r="BE5" s="163"/>
      <c r="BF5" s="12"/>
      <c r="BG5" s="161"/>
      <c r="BH5" s="34" t="s">
        <v>66</v>
      </c>
      <c r="BI5" s="27"/>
      <c r="BK5" s="155"/>
      <c r="BL5" s="15"/>
      <c r="BM5" s="156"/>
      <c r="BN5" s="15"/>
      <c r="BO5" s="163"/>
      <c r="BP5" s="12"/>
      <c r="BQ5" s="163"/>
      <c r="BR5" s="12"/>
      <c r="BS5" s="161"/>
      <c r="BT5" s="34" t="s">
        <v>66</v>
      </c>
      <c r="BU5" s="27"/>
      <c r="BV5" s="155"/>
      <c r="BW5" s="15"/>
      <c r="BX5" s="156"/>
      <c r="BY5" s="15"/>
      <c r="BZ5" s="163"/>
      <c r="CA5" s="12"/>
      <c r="CB5" s="163"/>
      <c r="CC5" s="12"/>
      <c r="CD5" s="161"/>
      <c r="CE5" s="34" t="s">
        <v>66</v>
      </c>
      <c r="CF5" s="27"/>
    </row>
    <row r="6" spans="2:84" s="51" customFormat="1" ht="14.1" customHeight="1">
      <c r="B6" s="26" t="s">
        <v>0</v>
      </c>
      <c r="C6" s="114" t="s">
        <v>50</v>
      </c>
      <c r="D6" s="114" t="s">
        <v>49</v>
      </c>
      <c r="E6" s="22">
        <v>37832</v>
      </c>
      <c r="F6" s="23" t="s">
        <v>32</v>
      </c>
      <c r="G6" s="123"/>
      <c r="H6" s="21">
        <v>27</v>
      </c>
      <c r="I6" s="116"/>
      <c r="J6" s="21">
        <v>25</v>
      </c>
      <c r="K6" s="116"/>
      <c r="L6" s="21">
        <f t="shared" ref="L6:L37" si="0">SUM(H6,J6)</f>
        <v>52</v>
      </c>
      <c r="M6" s="117"/>
      <c r="N6" s="57">
        <v>35</v>
      </c>
      <c r="O6" s="33">
        <f t="shared" ref="O6:O37" si="1">AVERAGE(H6,J6)</f>
        <v>26</v>
      </c>
      <c r="P6" s="118"/>
      <c r="Q6" s="65">
        <v>32</v>
      </c>
      <c r="R6" s="116"/>
      <c r="S6" s="21">
        <v>26</v>
      </c>
      <c r="T6" s="116"/>
      <c r="U6" s="21">
        <f t="shared" ref="U6:U37" si="2">SUM(Q6:S6)</f>
        <v>58</v>
      </c>
      <c r="V6" s="117"/>
      <c r="W6" s="151">
        <v>34</v>
      </c>
      <c r="X6" s="119"/>
      <c r="Y6" s="57">
        <f t="shared" ref="Y6:Y37" si="3">SUM(N6,W6)</f>
        <v>69</v>
      </c>
      <c r="Z6" s="33">
        <f>AVERAGE(S6,Q6,J6,H6)</f>
        <v>27.5</v>
      </c>
      <c r="AA6" s="124"/>
      <c r="AB6" s="19" t="s">
        <v>23</v>
      </c>
      <c r="AC6" s="36"/>
      <c r="AD6" s="21" t="s">
        <v>23</v>
      </c>
      <c r="AE6" s="116"/>
      <c r="AF6" s="19" t="s">
        <v>217</v>
      </c>
      <c r="AG6" s="117"/>
      <c r="AH6" s="57" t="s">
        <v>23</v>
      </c>
      <c r="AI6" s="119"/>
      <c r="AJ6" s="37" t="s">
        <v>23</v>
      </c>
      <c r="AK6" s="33">
        <f>AVERAGE(AD6,AB6,S6,Q6,J6,H6)</f>
        <v>27.5</v>
      </c>
      <c r="AL6" s="118"/>
      <c r="AM6" s="135"/>
      <c r="AN6" s="57" t="s">
        <v>23</v>
      </c>
      <c r="AO6" s="54"/>
      <c r="AP6" s="19" t="s">
        <v>23</v>
      </c>
      <c r="AQ6" s="54"/>
      <c r="AR6" s="55" t="s">
        <v>217</v>
      </c>
      <c r="AS6" s="54"/>
      <c r="AT6" s="57" t="s">
        <v>23</v>
      </c>
      <c r="AU6" s="116"/>
      <c r="AV6" s="37" t="s">
        <v>23</v>
      </c>
      <c r="AW6" s="120">
        <f>AVERAGE(H6,J6,Q6,S6,AB6,AD6,AN6,AP6)</f>
        <v>27.5</v>
      </c>
      <c r="AX6" s="118"/>
      <c r="AY6" s="19" t="s">
        <v>23</v>
      </c>
      <c r="AZ6" s="47"/>
      <c r="BA6" s="19" t="s">
        <v>23</v>
      </c>
      <c r="BB6" s="47"/>
      <c r="BC6" s="19" t="s">
        <v>23</v>
      </c>
      <c r="BD6" s="54"/>
      <c r="BE6" s="57" t="s">
        <v>23</v>
      </c>
      <c r="BF6" s="116"/>
      <c r="BG6" s="37" t="s">
        <v>23</v>
      </c>
      <c r="BH6" s="122">
        <f>AVERAGE(BA6,AY6,AP6,AN6,AD6,AB6,S6,Q6,J6,H6)</f>
        <v>27.5</v>
      </c>
      <c r="BI6" s="118"/>
      <c r="BJ6" s="135"/>
      <c r="BK6" s="19" t="s">
        <v>23</v>
      </c>
      <c r="BL6" s="47"/>
      <c r="BM6" s="21" t="s">
        <v>23</v>
      </c>
      <c r="BN6" s="47"/>
      <c r="BO6" s="21" t="s">
        <v>23</v>
      </c>
      <c r="BP6" s="54"/>
      <c r="BQ6" s="57" t="s">
        <v>23</v>
      </c>
      <c r="BR6" s="116"/>
      <c r="BS6" s="37" t="s">
        <v>23</v>
      </c>
      <c r="BT6" s="122">
        <f>AVERAGE(BK6:BM6,AY6:BA6,AN6:AP6,AB6:AD6,Q6:S6,H6:J6)</f>
        <v>27.5</v>
      </c>
      <c r="BU6" s="118"/>
      <c r="BV6" s="21" t="s">
        <v>23</v>
      </c>
      <c r="BW6" s="47"/>
      <c r="BX6" s="19" t="s">
        <v>23</v>
      </c>
      <c r="BY6" s="47"/>
      <c r="BZ6" s="21" t="s">
        <v>23</v>
      </c>
      <c r="CA6" s="54"/>
      <c r="CB6" s="57" t="s">
        <v>23</v>
      </c>
      <c r="CC6" s="116"/>
      <c r="CD6" s="37" t="s">
        <v>23</v>
      </c>
      <c r="CE6" s="122">
        <f>AVERAGE(BX6,BV6,BM6,BK6,BA6,AY6,AP6,AN6,AD6,AB6,S6,Q6,J6,H6)</f>
        <v>27.5</v>
      </c>
      <c r="CF6" s="118"/>
    </row>
    <row r="7" spans="2:84" s="116" customFormat="1" ht="14.1" customHeight="1">
      <c r="B7" s="26" t="s">
        <v>1</v>
      </c>
      <c r="C7" s="114" t="s">
        <v>157</v>
      </c>
      <c r="D7" s="114" t="s">
        <v>48</v>
      </c>
      <c r="E7" s="22">
        <v>35437</v>
      </c>
      <c r="F7" s="23" t="s">
        <v>94</v>
      </c>
      <c r="G7" s="123"/>
      <c r="H7" s="21">
        <v>28</v>
      </c>
      <c r="J7" s="21">
        <v>24</v>
      </c>
      <c r="L7" s="21">
        <f t="shared" si="0"/>
        <v>52</v>
      </c>
      <c r="M7" s="117"/>
      <c r="N7" s="57">
        <v>35</v>
      </c>
      <c r="O7" s="33">
        <f t="shared" si="1"/>
        <v>26</v>
      </c>
      <c r="P7" s="118"/>
      <c r="Q7" s="65">
        <v>32</v>
      </c>
      <c r="S7" s="21">
        <v>28</v>
      </c>
      <c r="U7" s="19">
        <f t="shared" si="2"/>
        <v>60</v>
      </c>
      <c r="V7" s="117"/>
      <c r="W7" s="151">
        <v>33</v>
      </c>
      <c r="X7" s="119"/>
      <c r="Y7" s="57">
        <f t="shared" si="3"/>
        <v>68</v>
      </c>
      <c r="Z7" s="54">
        <f>AVERAGE(S7,Q7,J7,H7)</f>
        <v>28</v>
      </c>
      <c r="AA7" s="118"/>
      <c r="AB7" s="19" t="s">
        <v>23</v>
      </c>
      <c r="AC7" s="36"/>
      <c r="AD7" s="21" t="s">
        <v>23</v>
      </c>
      <c r="AF7" s="19" t="s">
        <v>217</v>
      </c>
      <c r="AG7" s="117"/>
      <c r="AH7" s="57" t="s">
        <v>23</v>
      </c>
      <c r="AI7" s="119"/>
      <c r="AJ7" s="37" t="s">
        <v>23</v>
      </c>
      <c r="AK7" s="33">
        <f>AVERAGE(AD7,AB7,S7,Q7,J7,H7)</f>
        <v>28</v>
      </c>
      <c r="AL7" s="118"/>
      <c r="AM7" s="135"/>
      <c r="AN7" s="57" t="s">
        <v>23</v>
      </c>
      <c r="AO7" s="54"/>
      <c r="AP7" s="19" t="s">
        <v>23</v>
      </c>
      <c r="AQ7" s="54"/>
      <c r="AR7" s="55" t="s">
        <v>217</v>
      </c>
      <c r="AS7" s="54"/>
      <c r="AT7" s="57" t="s">
        <v>23</v>
      </c>
      <c r="AV7" s="37" t="s">
        <v>23</v>
      </c>
      <c r="AW7" s="120">
        <f>AVERAGE(H7,J7,Q7,S7,AB7,AD7,AN7,AP7)</f>
        <v>28</v>
      </c>
      <c r="AX7" s="121"/>
      <c r="AY7" s="19" t="s">
        <v>23</v>
      </c>
      <c r="AZ7" s="47"/>
      <c r="BA7" s="19" t="s">
        <v>23</v>
      </c>
      <c r="BB7" s="47"/>
      <c r="BC7" s="19" t="s">
        <v>23</v>
      </c>
      <c r="BD7" s="54"/>
      <c r="BE7" s="57" t="s">
        <v>23</v>
      </c>
      <c r="BG7" s="37" t="s">
        <v>23</v>
      </c>
      <c r="BH7" s="122">
        <f>AVERAGE(BA7,AY7,AP7,AN7,AD7,AB7,S7,Q7,J7,H7)</f>
        <v>28</v>
      </c>
      <c r="BI7" s="121"/>
      <c r="BJ7" s="136"/>
      <c r="BK7" s="19" t="s">
        <v>23</v>
      </c>
      <c r="BL7" s="47"/>
      <c r="BM7" s="21" t="s">
        <v>23</v>
      </c>
      <c r="BN7" s="47"/>
      <c r="BO7" s="21" t="s">
        <v>23</v>
      </c>
      <c r="BP7" s="54"/>
      <c r="BQ7" s="57" t="s">
        <v>23</v>
      </c>
      <c r="BS7" s="37" t="s">
        <v>23</v>
      </c>
      <c r="BT7" s="122">
        <f>AVERAGE(BK7:BM7,AY7:BA7,AN7:AP7,AB7:AD7,Q7:S7,H7:J7)</f>
        <v>28</v>
      </c>
      <c r="BU7" s="121"/>
      <c r="BV7" s="21" t="s">
        <v>23</v>
      </c>
      <c r="BW7" s="47"/>
      <c r="BX7" s="19" t="s">
        <v>23</v>
      </c>
      <c r="BY7" s="47"/>
      <c r="BZ7" s="21" t="s">
        <v>23</v>
      </c>
      <c r="CA7" s="54"/>
      <c r="CB7" s="57" t="s">
        <v>23</v>
      </c>
      <c r="CD7" s="37" t="s">
        <v>23</v>
      </c>
      <c r="CE7" s="122">
        <f>AVERAGE(BX7,BV7,BM7,BK7,BA7,AY7,AP7,AN7,AD7,AB7,S7,Q7,J7,H7)</f>
        <v>28</v>
      </c>
      <c r="CF7" s="121"/>
    </row>
    <row r="8" spans="2:84" s="51" customFormat="1" ht="14.1" customHeight="1">
      <c r="B8" s="26" t="s">
        <v>2</v>
      </c>
      <c r="C8" s="129" t="s">
        <v>223</v>
      </c>
      <c r="D8" s="129" t="s">
        <v>224</v>
      </c>
      <c r="E8" s="57">
        <v>33608</v>
      </c>
      <c r="F8" s="50" t="s">
        <v>94</v>
      </c>
      <c r="G8" s="147"/>
      <c r="H8" s="21">
        <v>27</v>
      </c>
      <c r="I8"/>
      <c r="J8" s="21">
        <v>28</v>
      </c>
      <c r="K8"/>
      <c r="L8" s="21">
        <f t="shared" si="0"/>
        <v>55</v>
      </c>
      <c r="M8" s="2"/>
      <c r="N8" s="57">
        <v>31</v>
      </c>
      <c r="O8" s="33">
        <f t="shared" si="1"/>
        <v>27.5</v>
      </c>
      <c r="P8"/>
      <c r="Q8" s="57">
        <v>28</v>
      </c>
      <c r="R8"/>
      <c r="S8" s="57">
        <v>28</v>
      </c>
      <c r="T8"/>
      <c r="U8" s="21">
        <f t="shared" si="2"/>
        <v>56</v>
      </c>
      <c r="V8"/>
      <c r="W8" s="151">
        <v>35</v>
      </c>
      <c r="X8"/>
      <c r="Y8" s="57">
        <f t="shared" si="3"/>
        <v>66</v>
      </c>
      <c r="Z8" s="33">
        <f t="shared" ref="Z8:Z67" si="4">AVERAGE(S8,Q8,J8,H8)</f>
        <v>27.75</v>
      </c>
      <c r="AA8" s="40"/>
      <c r="AB8" s="40"/>
      <c r="AC8"/>
      <c r="AD8" s="40"/>
      <c r="AE8"/>
      <c r="AF8" s="40"/>
      <c r="AG8"/>
      <c r="AH8" s="40"/>
      <c r="AI8"/>
      <c r="AJ8" s="40"/>
      <c r="AK8" s="40"/>
      <c r="AL8"/>
      <c r="AM8" s="92"/>
      <c r="AN8" s="57"/>
      <c r="AO8" s="15"/>
      <c r="AP8" s="57"/>
      <c r="AQ8" s="15"/>
      <c r="AR8" s="57"/>
      <c r="AS8" s="15"/>
      <c r="AT8" s="57"/>
      <c r="AU8"/>
      <c r="AV8" s="57"/>
      <c r="AW8" s="40"/>
      <c r="AX8"/>
      <c r="AY8" s="57"/>
      <c r="AZ8" s="15"/>
      <c r="BA8" s="57"/>
      <c r="BB8" s="15"/>
      <c r="BC8" s="57"/>
      <c r="BD8" s="15"/>
      <c r="BE8" s="57"/>
      <c r="BF8"/>
      <c r="BG8" s="57"/>
      <c r="BH8" s="45"/>
      <c r="BI8"/>
      <c r="BJ8" s="92"/>
      <c r="BK8" s="40"/>
      <c r="BL8"/>
      <c r="BM8" s="40"/>
      <c r="BN8"/>
      <c r="BO8" s="40"/>
      <c r="BP8"/>
      <c r="BQ8" s="40"/>
      <c r="BR8"/>
      <c r="BS8" s="40"/>
      <c r="BT8" s="40"/>
      <c r="BU8"/>
      <c r="BV8" s="40"/>
      <c r="BW8"/>
      <c r="BX8" s="40"/>
      <c r="BY8"/>
      <c r="BZ8" s="40"/>
      <c r="CA8"/>
      <c r="CB8" s="40"/>
      <c r="CC8"/>
      <c r="CD8" s="40"/>
      <c r="CE8" s="40"/>
      <c r="CF8"/>
    </row>
    <row r="9" spans="2:84" s="51" customFormat="1" ht="14.1" customHeight="1">
      <c r="B9" s="26" t="s">
        <v>3</v>
      </c>
      <c r="C9" s="114" t="s">
        <v>187</v>
      </c>
      <c r="D9" s="114" t="s">
        <v>46</v>
      </c>
      <c r="E9" s="22">
        <v>40350</v>
      </c>
      <c r="F9" s="24" t="s">
        <v>283</v>
      </c>
      <c r="G9" s="123"/>
      <c r="H9" s="19">
        <v>30</v>
      </c>
      <c r="I9" s="116"/>
      <c r="J9" s="21">
        <v>24</v>
      </c>
      <c r="K9" s="116"/>
      <c r="L9" s="21">
        <f t="shared" si="0"/>
        <v>54</v>
      </c>
      <c r="M9" s="117"/>
      <c r="N9" s="57">
        <v>33</v>
      </c>
      <c r="O9" s="33">
        <f t="shared" si="1"/>
        <v>27</v>
      </c>
      <c r="P9" s="121"/>
      <c r="Q9" s="65">
        <v>31</v>
      </c>
      <c r="R9" s="116"/>
      <c r="S9" s="21">
        <v>30</v>
      </c>
      <c r="T9" s="116"/>
      <c r="U9" s="19">
        <f t="shared" si="2"/>
        <v>61</v>
      </c>
      <c r="V9" s="117"/>
      <c r="W9" s="151">
        <v>31</v>
      </c>
      <c r="X9" s="119"/>
      <c r="Y9" s="57">
        <f t="shared" si="3"/>
        <v>64</v>
      </c>
      <c r="Z9" s="54">
        <f t="shared" si="4"/>
        <v>28.75</v>
      </c>
      <c r="AA9" s="125"/>
      <c r="AB9" s="19" t="s">
        <v>23</v>
      </c>
      <c r="AC9" s="36"/>
      <c r="AD9" s="21" t="s">
        <v>23</v>
      </c>
      <c r="AE9" s="116"/>
      <c r="AF9" s="19" t="s">
        <v>217</v>
      </c>
      <c r="AG9" s="117"/>
      <c r="AH9" s="57" t="s">
        <v>23</v>
      </c>
      <c r="AI9" s="119"/>
      <c r="AJ9" s="37" t="s">
        <v>23</v>
      </c>
      <c r="AK9" s="33">
        <f t="shared" ref="AK9:AK14" si="5">AVERAGE(AD9,AB9,S9,Q9,J9,H9)</f>
        <v>28.75</v>
      </c>
      <c r="AL9" s="121"/>
      <c r="AM9" s="136"/>
      <c r="AN9" s="57" t="s">
        <v>23</v>
      </c>
      <c r="AO9" s="54"/>
      <c r="AP9" s="19" t="s">
        <v>23</v>
      </c>
      <c r="AQ9" s="54"/>
      <c r="AR9" s="55" t="s">
        <v>217</v>
      </c>
      <c r="AS9" s="54"/>
      <c r="AT9" s="57" t="s">
        <v>23</v>
      </c>
      <c r="AU9" s="116"/>
      <c r="AV9" s="37" t="s">
        <v>23</v>
      </c>
      <c r="AW9" s="114">
        <f t="shared" ref="AW9:AW14" si="6">AVERAGE(H9,J9,Q9,S9,AB9,AD9,AN9,AP9)</f>
        <v>28.75</v>
      </c>
      <c r="AX9" s="121"/>
      <c r="AY9" s="19" t="s">
        <v>23</v>
      </c>
      <c r="AZ9" s="47"/>
      <c r="BA9" s="19" t="s">
        <v>23</v>
      </c>
      <c r="BB9" s="47"/>
      <c r="BC9" s="19" t="s">
        <v>23</v>
      </c>
      <c r="BD9" s="54"/>
      <c r="BE9" s="57" t="s">
        <v>23</v>
      </c>
      <c r="BF9" s="116"/>
      <c r="BG9" s="37" t="s">
        <v>23</v>
      </c>
      <c r="BH9" s="122">
        <f t="shared" ref="BH9:BH14" si="7">AVERAGE(BA9,AY9,AP9,AN9,AD9,AB9,S9,Q9,J9,H9)</f>
        <v>28.75</v>
      </c>
      <c r="BI9" s="121"/>
      <c r="BJ9" s="136"/>
      <c r="BK9" s="19" t="s">
        <v>23</v>
      </c>
      <c r="BL9" s="47"/>
      <c r="BM9" s="21" t="s">
        <v>23</v>
      </c>
      <c r="BN9" s="47"/>
      <c r="BO9" s="21" t="s">
        <v>23</v>
      </c>
      <c r="BP9" s="54"/>
      <c r="BQ9" s="57" t="s">
        <v>23</v>
      </c>
      <c r="BR9" s="116"/>
      <c r="BS9" s="37" t="s">
        <v>23</v>
      </c>
      <c r="BT9" s="122">
        <f t="shared" ref="BT9:BT14" si="8">AVERAGE(BK9:BM9,AY9:BA9,AN9:AP9,AB9:AD9,Q9:S9,H9:J9)</f>
        <v>28.75</v>
      </c>
      <c r="BU9" s="121"/>
      <c r="BV9" s="21" t="s">
        <v>23</v>
      </c>
      <c r="BW9" s="47"/>
      <c r="BX9" s="19" t="s">
        <v>23</v>
      </c>
      <c r="BY9" s="47"/>
      <c r="BZ9" s="21" t="s">
        <v>23</v>
      </c>
      <c r="CA9" s="54"/>
      <c r="CB9" s="57" t="s">
        <v>23</v>
      </c>
      <c r="CC9" s="116"/>
      <c r="CD9" s="37" t="s">
        <v>23</v>
      </c>
      <c r="CE9" s="122">
        <f t="shared" ref="CE9:CE14" si="9">AVERAGE(BX9,BV9,BM9,BK9,BA9,AY9,AP9,AN9,AD9,AB9,S9,Q9,J9,H9)</f>
        <v>28.75</v>
      </c>
      <c r="CF9" s="118"/>
    </row>
    <row r="10" spans="2:84" s="51" customFormat="1" ht="14.1" customHeight="1">
      <c r="B10" s="26" t="s">
        <v>4</v>
      </c>
      <c r="C10" s="114" t="s">
        <v>53</v>
      </c>
      <c r="D10" s="114" t="s">
        <v>54</v>
      </c>
      <c r="E10" s="22">
        <v>48942</v>
      </c>
      <c r="F10" s="23" t="s">
        <v>32</v>
      </c>
      <c r="G10" s="123"/>
      <c r="H10" s="21">
        <v>27</v>
      </c>
      <c r="I10" s="116"/>
      <c r="J10" s="21">
        <v>27</v>
      </c>
      <c r="K10" s="116"/>
      <c r="L10" s="21">
        <f t="shared" si="0"/>
        <v>54</v>
      </c>
      <c r="M10" s="117"/>
      <c r="N10" s="57">
        <v>33</v>
      </c>
      <c r="O10" s="33">
        <f t="shared" si="1"/>
        <v>27</v>
      </c>
      <c r="P10" s="118"/>
      <c r="Q10" s="65">
        <v>32</v>
      </c>
      <c r="R10" s="116"/>
      <c r="S10" s="21">
        <v>30</v>
      </c>
      <c r="T10" s="116"/>
      <c r="U10" s="19">
        <f t="shared" si="2"/>
        <v>62</v>
      </c>
      <c r="V10" s="117"/>
      <c r="W10" s="151">
        <v>29</v>
      </c>
      <c r="X10" s="119"/>
      <c r="Y10" s="57">
        <f t="shared" si="3"/>
        <v>62</v>
      </c>
      <c r="Z10" s="33">
        <f t="shared" si="4"/>
        <v>29</v>
      </c>
      <c r="AA10" s="124"/>
      <c r="AB10" s="19" t="s">
        <v>23</v>
      </c>
      <c r="AC10" s="36"/>
      <c r="AD10" s="21" t="s">
        <v>23</v>
      </c>
      <c r="AE10" s="116"/>
      <c r="AF10" s="19" t="s">
        <v>217</v>
      </c>
      <c r="AG10" s="117"/>
      <c r="AH10" s="57" t="s">
        <v>23</v>
      </c>
      <c r="AI10" s="119"/>
      <c r="AJ10" s="37" t="s">
        <v>23</v>
      </c>
      <c r="AK10" s="33">
        <f t="shared" si="5"/>
        <v>29</v>
      </c>
      <c r="AL10" s="118"/>
      <c r="AM10" s="135"/>
      <c r="AN10" s="57" t="s">
        <v>23</v>
      </c>
      <c r="AO10" s="54"/>
      <c r="AP10" s="19" t="s">
        <v>23</v>
      </c>
      <c r="AQ10" s="54"/>
      <c r="AR10" s="55" t="s">
        <v>217</v>
      </c>
      <c r="AS10" s="54"/>
      <c r="AT10" s="57" t="s">
        <v>23</v>
      </c>
      <c r="AU10" s="116"/>
      <c r="AV10" s="37" t="s">
        <v>23</v>
      </c>
      <c r="AW10" s="120">
        <f t="shared" si="6"/>
        <v>29</v>
      </c>
      <c r="AX10" s="118"/>
      <c r="AY10" s="19" t="s">
        <v>23</v>
      </c>
      <c r="AZ10" s="47"/>
      <c r="BA10" s="19" t="s">
        <v>23</v>
      </c>
      <c r="BB10" s="47"/>
      <c r="BC10" s="19" t="s">
        <v>23</v>
      </c>
      <c r="BD10" s="54"/>
      <c r="BE10" s="57" t="s">
        <v>23</v>
      </c>
      <c r="BF10" s="116"/>
      <c r="BG10" s="37" t="s">
        <v>23</v>
      </c>
      <c r="BH10" s="122">
        <f t="shared" si="7"/>
        <v>29</v>
      </c>
      <c r="BI10" s="118"/>
      <c r="BJ10" s="135"/>
      <c r="BK10" s="19" t="s">
        <v>23</v>
      </c>
      <c r="BL10" s="47"/>
      <c r="BM10" s="21" t="s">
        <v>23</v>
      </c>
      <c r="BN10" s="47"/>
      <c r="BO10" s="21" t="s">
        <v>23</v>
      </c>
      <c r="BP10" s="54"/>
      <c r="BQ10" s="57" t="s">
        <v>23</v>
      </c>
      <c r="BR10" s="116"/>
      <c r="BS10" s="37" t="s">
        <v>23</v>
      </c>
      <c r="BT10" s="122">
        <f t="shared" si="8"/>
        <v>29</v>
      </c>
      <c r="BU10" s="118"/>
      <c r="BV10" s="21" t="s">
        <v>23</v>
      </c>
      <c r="BW10" s="47"/>
      <c r="BX10" s="19" t="s">
        <v>23</v>
      </c>
      <c r="BY10" s="47"/>
      <c r="BZ10" s="21" t="s">
        <v>23</v>
      </c>
      <c r="CA10" s="54"/>
      <c r="CB10" s="57" t="s">
        <v>23</v>
      </c>
      <c r="CC10" s="116"/>
      <c r="CD10" s="37" t="s">
        <v>23</v>
      </c>
      <c r="CE10" s="122">
        <f t="shared" si="9"/>
        <v>29</v>
      </c>
      <c r="CF10" s="118"/>
    </row>
    <row r="11" spans="2:84" s="51" customFormat="1" ht="14.1" customHeight="1">
      <c r="B11" s="26" t="s">
        <v>5</v>
      </c>
      <c r="C11" s="114" t="s">
        <v>51</v>
      </c>
      <c r="D11" s="114" t="s">
        <v>52</v>
      </c>
      <c r="E11" s="22">
        <v>66085</v>
      </c>
      <c r="F11" s="23" t="s">
        <v>32</v>
      </c>
      <c r="G11" s="123"/>
      <c r="H11" s="19">
        <v>30</v>
      </c>
      <c r="I11" s="116"/>
      <c r="J11" s="21">
        <v>27</v>
      </c>
      <c r="K11" s="116"/>
      <c r="L11" s="21">
        <f t="shared" si="0"/>
        <v>57</v>
      </c>
      <c r="M11" s="117"/>
      <c r="N11" s="57">
        <v>29</v>
      </c>
      <c r="O11" s="33">
        <f t="shared" si="1"/>
        <v>28.5</v>
      </c>
      <c r="P11" s="118"/>
      <c r="Q11" s="65">
        <v>28</v>
      </c>
      <c r="R11" s="116"/>
      <c r="S11" s="21">
        <v>32</v>
      </c>
      <c r="T11" s="116"/>
      <c r="U11" s="19">
        <f t="shared" si="2"/>
        <v>60</v>
      </c>
      <c r="V11" s="117"/>
      <c r="W11" s="151">
        <v>33</v>
      </c>
      <c r="X11" s="119"/>
      <c r="Y11" s="57">
        <f t="shared" si="3"/>
        <v>62</v>
      </c>
      <c r="Z11" s="54">
        <f t="shared" si="4"/>
        <v>29.25</v>
      </c>
      <c r="AA11" s="124"/>
      <c r="AB11" s="19" t="s">
        <v>23</v>
      </c>
      <c r="AC11" s="36"/>
      <c r="AD11" s="21" t="s">
        <v>23</v>
      </c>
      <c r="AE11" s="116"/>
      <c r="AF11" s="19" t="s">
        <v>217</v>
      </c>
      <c r="AG11" s="117"/>
      <c r="AH11" s="57" t="s">
        <v>23</v>
      </c>
      <c r="AI11" s="119"/>
      <c r="AJ11" s="37" t="s">
        <v>23</v>
      </c>
      <c r="AK11" s="33">
        <f t="shared" si="5"/>
        <v>29.25</v>
      </c>
      <c r="AL11" s="118"/>
      <c r="AM11" s="135"/>
      <c r="AN11" s="57" t="s">
        <v>23</v>
      </c>
      <c r="AO11" s="54"/>
      <c r="AP11" s="19" t="s">
        <v>23</v>
      </c>
      <c r="AQ11" s="54"/>
      <c r="AR11" s="55" t="s">
        <v>217</v>
      </c>
      <c r="AS11" s="54"/>
      <c r="AT11" s="57" t="s">
        <v>23</v>
      </c>
      <c r="AU11" s="116"/>
      <c r="AV11" s="37" t="s">
        <v>23</v>
      </c>
      <c r="AW11" s="120">
        <f t="shared" si="6"/>
        <v>29.25</v>
      </c>
      <c r="AX11" s="118"/>
      <c r="AY11" s="19" t="s">
        <v>23</v>
      </c>
      <c r="AZ11" s="47"/>
      <c r="BA11" s="19" t="s">
        <v>23</v>
      </c>
      <c r="BB11" s="47"/>
      <c r="BC11" s="19" t="s">
        <v>23</v>
      </c>
      <c r="BD11" s="54"/>
      <c r="BE11" s="57" t="s">
        <v>23</v>
      </c>
      <c r="BF11" s="116"/>
      <c r="BG11" s="37" t="s">
        <v>23</v>
      </c>
      <c r="BH11" s="122">
        <f t="shared" si="7"/>
        <v>29.25</v>
      </c>
      <c r="BI11" s="118"/>
      <c r="BJ11" s="135"/>
      <c r="BK11" s="19" t="s">
        <v>23</v>
      </c>
      <c r="BL11" s="47"/>
      <c r="BM11" s="21" t="s">
        <v>23</v>
      </c>
      <c r="BN11" s="47"/>
      <c r="BO11" s="21" t="s">
        <v>23</v>
      </c>
      <c r="BP11" s="54"/>
      <c r="BQ11" s="57" t="s">
        <v>23</v>
      </c>
      <c r="BR11" s="116"/>
      <c r="BS11" s="37" t="s">
        <v>23</v>
      </c>
      <c r="BT11" s="122">
        <f t="shared" si="8"/>
        <v>29.25</v>
      </c>
      <c r="BU11" s="118"/>
      <c r="BV11" s="21" t="s">
        <v>23</v>
      </c>
      <c r="BW11" s="47"/>
      <c r="BX11" s="19" t="s">
        <v>23</v>
      </c>
      <c r="BY11" s="47"/>
      <c r="BZ11" s="21" t="s">
        <v>23</v>
      </c>
      <c r="CA11" s="54"/>
      <c r="CB11" s="57" t="s">
        <v>23</v>
      </c>
      <c r="CC11" s="116"/>
      <c r="CD11" s="37" t="s">
        <v>23</v>
      </c>
      <c r="CE11" s="122">
        <f t="shared" si="9"/>
        <v>29.25</v>
      </c>
      <c r="CF11" s="118"/>
    </row>
    <row r="12" spans="2:84" s="51" customFormat="1" ht="14.1" customHeight="1">
      <c r="B12" s="26" t="s">
        <v>6</v>
      </c>
      <c r="C12" s="114" t="s">
        <v>36</v>
      </c>
      <c r="D12" s="114" t="s">
        <v>105</v>
      </c>
      <c r="E12" s="22">
        <v>37750</v>
      </c>
      <c r="F12" s="23" t="s">
        <v>32</v>
      </c>
      <c r="G12" s="123"/>
      <c r="H12" s="21">
        <v>28</v>
      </c>
      <c r="I12" s="116"/>
      <c r="J12" s="21">
        <v>28</v>
      </c>
      <c r="K12" s="116"/>
      <c r="L12" s="21">
        <f t="shared" si="0"/>
        <v>56</v>
      </c>
      <c r="M12" s="117"/>
      <c r="N12" s="57">
        <v>30</v>
      </c>
      <c r="O12" s="33">
        <f t="shared" si="1"/>
        <v>28</v>
      </c>
      <c r="P12" s="121"/>
      <c r="Q12" s="65">
        <v>31</v>
      </c>
      <c r="R12" s="116"/>
      <c r="S12" s="21">
        <v>31</v>
      </c>
      <c r="T12" s="116"/>
      <c r="U12" s="19">
        <f t="shared" si="2"/>
        <v>62</v>
      </c>
      <c r="V12" s="117"/>
      <c r="W12" s="151">
        <v>29</v>
      </c>
      <c r="X12" s="119"/>
      <c r="Y12" s="57">
        <f t="shared" si="3"/>
        <v>59</v>
      </c>
      <c r="Z12" s="33">
        <f t="shared" si="4"/>
        <v>29.5</v>
      </c>
      <c r="AA12" s="121"/>
      <c r="AB12" s="19" t="s">
        <v>23</v>
      </c>
      <c r="AC12" s="36"/>
      <c r="AD12" s="21" t="s">
        <v>23</v>
      </c>
      <c r="AE12" s="116"/>
      <c r="AF12" s="19" t="s">
        <v>217</v>
      </c>
      <c r="AG12" s="117"/>
      <c r="AH12" s="57" t="s">
        <v>23</v>
      </c>
      <c r="AI12" s="119"/>
      <c r="AJ12" s="37" t="s">
        <v>23</v>
      </c>
      <c r="AK12" s="33">
        <f t="shared" si="5"/>
        <v>29.5</v>
      </c>
      <c r="AL12" s="121"/>
      <c r="AM12" s="136"/>
      <c r="AN12" s="57" t="s">
        <v>23</v>
      </c>
      <c r="AO12" s="54"/>
      <c r="AP12" s="19" t="s">
        <v>23</v>
      </c>
      <c r="AQ12" s="54"/>
      <c r="AR12" s="55" t="s">
        <v>217</v>
      </c>
      <c r="AS12" s="54"/>
      <c r="AT12" s="57" t="s">
        <v>23</v>
      </c>
      <c r="AU12" s="116"/>
      <c r="AV12" s="37" t="s">
        <v>23</v>
      </c>
      <c r="AW12" s="120">
        <f t="shared" si="6"/>
        <v>29.5</v>
      </c>
      <c r="AX12" s="121"/>
      <c r="AY12" s="19" t="s">
        <v>23</v>
      </c>
      <c r="AZ12" s="47"/>
      <c r="BA12" s="19" t="s">
        <v>23</v>
      </c>
      <c r="BB12" s="47"/>
      <c r="BC12" s="19" t="s">
        <v>23</v>
      </c>
      <c r="BD12" s="54"/>
      <c r="BE12" s="57" t="s">
        <v>23</v>
      </c>
      <c r="BF12" s="116"/>
      <c r="BG12" s="37" t="s">
        <v>23</v>
      </c>
      <c r="BH12" s="122">
        <f t="shared" si="7"/>
        <v>29.5</v>
      </c>
      <c r="BI12" s="121"/>
      <c r="BJ12" s="136"/>
      <c r="BK12" s="19" t="s">
        <v>23</v>
      </c>
      <c r="BL12" s="47"/>
      <c r="BM12" s="21" t="s">
        <v>23</v>
      </c>
      <c r="BN12" s="47"/>
      <c r="BO12" s="21" t="s">
        <v>23</v>
      </c>
      <c r="BP12" s="54"/>
      <c r="BQ12" s="57" t="s">
        <v>23</v>
      </c>
      <c r="BR12" s="116"/>
      <c r="BS12" s="37" t="s">
        <v>23</v>
      </c>
      <c r="BT12" s="122">
        <f t="shared" si="8"/>
        <v>29.5</v>
      </c>
      <c r="BU12" s="121"/>
      <c r="BV12" s="21" t="s">
        <v>23</v>
      </c>
      <c r="BW12" s="47"/>
      <c r="BX12" s="19" t="s">
        <v>23</v>
      </c>
      <c r="BY12" s="47"/>
      <c r="BZ12" s="21" t="s">
        <v>23</v>
      </c>
      <c r="CA12" s="54"/>
      <c r="CB12" s="57" t="s">
        <v>23</v>
      </c>
      <c r="CC12" s="116"/>
      <c r="CD12" s="37" t="s">
        <v>23</v>
      </c>
      <c r="CE12" s="122">
        <f t="shared" si="9"/>
        <v>29.5</v>
      </c>
      <c r="CF12" s="118"/>
    </row>
    <row r="13" spans="2:84" s="116" customFormat="1" ht="14.1" customHeight="1">
      <c r="B13" s="26" t="s">
        <v>7</v>
      </c>
      <c r="C13" s="114" t="s">
        <v>60</v>
      </c>
      <c r="D13" s="114" t="s">
        <v>61</v>
      </c>
      <c r="E13" s="22">
        <v>41340</v>
      </c>
      <c r="F13" s="23" t="s">
        <v>100</v>
      </c>
      <c r="G13" s="123"/>
      <c r="H13" s="21">
        <v>28</v>
      </c>
      <c r="J13" s="21">
        <v>29</v>
      </c>
      <c r="L13" s="21">
        <f t="shared" si="0"/>
        <v>57</v>
      </c>
      <c r="M13" s="117"/>
      <c r="N13" s="57">
        <v>29</v>
      </c>
      <c r="O13" s="33">
        <f t="shared" si="1"/>
        <v>28.5</v>
      </c>
      <c r="P13" s="118"/>
      <c r="Q13" s="65">
        <v>30</v>
      </c>
      <c r="S13" s="21">
        <v>33</v>
      </c>
      <c r="U13" s="19">
        <f t="shared" si="2"/>
        <v>63</v>
      </c>
      <c r="V13" s="117"/>
      <c r="W13" s="151">
        <v>26</v>
      </c>
      <c r="X13" s="119"/>
      <c r="Y13" s="57">
        <f t="shared" si="3"/>
        <v>55</v>
      </c>
      <c r="Z13" s="54">
        <f t="shared" si="4"/>
        <v>30</v>
      </c>
      <c r="AA13" s="118"/>
      <c r="AB13" s="19" t="s">
        <v>23</v>
      </c>
      <c r="AC13" s="36"/>
      <c r="AD13" s="21" t="s">
        <v>23</v>
      </c>
      <c r="AF13" s="19" t="s">
        <v>217</v>
      </c>
      <c r="AG13" s="117"/>
      <c r="AH13" s="57" t="s">
        <v>23</v>
      </c>
      <c r="AI13" s="119"/>
      <c r="AJ13" s="37" t="s">
        <v>23</v>
      </c>
      <c r="AK13" s="33">
        <f t="shared" si="5"/>
        <v>30</v>
      </c>
      <c r="AL13" s="118"/>
      <c r="AM13" s="135"/>
      <c r="AN13" s="57" t="s">
        <v>23</v>
      </c>
      <c r="AO13" s="54"/>
      <c r="AP13" s="19" t="s">
        <v>23</v>
      </c>
      <c r="AQ13" s="54"/>
      <c r="AR13" s="55" t="s">
        <v>217</v>
      </c>
      <c r="AS13" s="54"/>
      <c r="AT13" s="57" t="s">
        <v>23</v>
      </c>
      <c r="AV13" s="37" t="s">
        <v>23</v>
      </c>
      <c r="AW13" s="114">
        <f t="shared" si="6"/>
        <v>30</v>
      </c>
      <c r="AX13" s="118"/>
      <c r="AY13" s="19" t="s">
        <v>23</v>
      </c>
      <c r="AZ13" s="47"/>
      <c r="BA13" s="19" t="s">
        <v>23</v>
      </c>
      <c r="BB13" s="47"/>
      <c r="BC13" s="19" t="s">
        <v>23</v>
      </c>
      <c r="BD13" s="54"/>
      <c r="BE13" s="57" t="s">
        <v>23</v>
      </c>
      <c r="BG13" s="37" t="s">
        <v>23</v>
      </c>
      <c r="BH13" s="122">
        <f t="shared" si="7"/>
        <v>30</v>
      </c>
      <c r="BI13" s="118"/>
      <c r="BJ13" s="135"/>
      <c r="BK13" s="19" t="s">
        <v>23</v>
      </c>
      <c r="BL13" s="47"/>
      <c r="BM13" s="21" t="s">
        <v>23</v>
      </c>
      <c r="BN13" s="47"/>
      <c r="BO13" s="21" t="s">
        <v>23</v>
      </c>
      <c r="BP13" s="54"/>
      <c r="BQ13" s="57" t="s">
        <v>23</v>
      </c>
      <c r="BS13" s="37" t="s">
        <v>23</v>
      </c>
      <c r="BT13" s="122">
        <f t="shared" si="8"/>
        <v>30</v>
      </c>
      <c r="BU13" s="118"/>
      <c r="BV13" s="21" t="s">
        <v>23</v>
      </c>
      <c r="BW13" s="47"/>
      <c r="BX13" s="19" t="s">
        <v>23</v>
      </c>
      <c r="BY13" s="47"/>
      <c r="BZ13" s="21" t="s">
        <v>23</v>
      </c>
      <c r="CA13" s="54"/>
      <c r="CB13" s="57" t="s">
        <v>23</v>
      </c>
      <c r="CD13" s="37" t="s">
        <v>23</v>
      </c>
      <c r="CE13" s="122">
        <f t="shared" si="9"/>
        <v>30</v>
      </c>
      <c r="CF13" s="118"/>
    </row>
    <row r="14" spans="2:84" s="51" customFormat="1" ht="14.1" customHeight="1">
      <c r="B14" s="26" t="s">
        <v>8</v>
      </c>
      <c r="C14" s="132" t="s">
        <v>45</v>
      </c>
      <c r="D14" s="132" t="s">
        <v>46</v>
      </c>
      <c r="E14" s="104">
        <v>65947</v>
      </c>
      <c r="F14" s="113" t="s">
        <v>44</v>
      </c>
      <c r="G14" s="123"/>
      <c r="H14" s="21">
        <v>27</v>
      </c>
      <c r="I14" s="116"/>
      <c r="J14" s="19">
        <v>33</v>
      </c>
      <c r="K14" s="116"/>
      <c r="L14" s="19">
        <f t="shared" si="0"/>
        <v>60</v>
      </c>
      <c r="M14" s="117"/>
      <c r="N14" s="57">
        <v>25</v>
      </c>
      <c r="O14" s="33">
        <f t="shared" si="1"/>
        <v>30</v>
      </c>
      <c r="P14" s="118"/>
      <c r="Q14" s="65">
        <v>32</v>
      </c>
      <c r="R14" s="116"/>
      <c r="S14" s="21">
        <v>30</v>
      </c>
      <c r="T14" s="116"/>
      <c r="U14" s="19">
        <f t="shared" si="2"/>
        <v>62</v>
      </c>
      <c r="V14" s="117"/>
      <c r="W14" s="151">
        <v>29</v>
      </c>
      <c r="X14" s="119"/>
      <c r="Y14" s="57">
        <f t="shared" si="3"/>
        <v>54</v>
      </c>
      <c r="Z14" s="33">
        <f t="shared" si="4"/>
        <v>30.5</v>
      </c>
      <c r="AA14" s="124"/>
      <c r="AB14" s="19" t="s">
        <v>23</v>
      </c>
      <c r="AC14" s="36"/>
      <c r="AD14" s="21" t="s">
        <v>23</v>
      </c>
      <c r="AE14" s="116"/>
      <c r="AF14" s="19" t="s">
        <v>217</v>
      </c>
      <c r="AG14" s="117"/>
      <c r="AH14" s="57" t="s">
        <v>23</v>
      </c>
      <c r="AI14" s="119"/>
      <c r="AJ14" s="37" t="s">
        <v>23</v>
      </c>
      <c r="AK14" s="33">
        <f t="shared" si="5"/>
        <v>30.5</v>
      </c>
      <c r="AL14" s="118"/>
      <c r="AM14" s="135"/>
      <c r="AN14" s="57" t="s">
        <v>23</v>
      </c>
      <c r="AO14" s="54"/>
      <c r="AP14" s="19" t="s">
        <v>23</v>
      </c>
      <c r="AQ14" s="54"/>
      <c r="AR14" s="55" t="s">
        <v>217</v>
      </c>
      <c r="AS14" s="54"/>
      <c r="AT14" s="57" t="s">
        <v>23</v>
      </c>
      <c r="AU14" s="116"/>
      <c r="AV14" s="37" t="s">
        <v>23</v>
      </c>
      <c r="AW14" s="120">
        <f t="shared" si="6"/>
        <v>30.5</v>
      </c>
      <c r="AX14" s="118"/>
      <c r="AY14" s="19" t="s">
        <v>23</v>
      </c>
      <c r="AZ14" s="47"/>
      <c r="BA14" s="19" t="s">
        <v>23</v>
      </c>
      <c r="BB14" s="47"/>
      <c r="BC14" s="19" t="s">
        <v>23</v>
      </c>
      <c r="BD14" s="54"/>
      <c r="BE14" s="57" t="s">
        <v>23</v>
      </c>
      <c r="BF14" s="116"/>
      <c r="BG14" s="37" t="s">
        <v>23</v>
      </c>
      <c r="BH14" s="122">
        <f t="shared" si="7"/>
        <v>30.5</v>
      </c>
      <c r="BI14" s="118"/>
      <c r="BJ14" s="135"/>
      <c r="BK14" s="19" t="s">
        <v>23</v>
      </c>
      <c r="BL14" s="47"/>
      <c r="BM14" s="21" t="s">
        <v>23</v>
      </c>
      <c r="BN14" s="47"/>
      <c r="BO14" s="21" t="s">
        <v>23</v>
      </c>
      <c r="BP14" s="54"/>
      <c r="BQ14" s="57" t="s">
        <v>23</v>
      </c>
      <c r="BR14" s="116"/>
      <c r="BS14" s="37" t="s">
        <v>23</v>
      </c>
      <c r="BT14" s="122">
        <f t="shared" si="8"/>
        <v>30.5</v>
      </c>
      <c r="BU14" s="118"/>
      <c r="BV14" s="21" t="s">
        <v>23</v>
      </c>
      <c r="BW14" s="47"/>
      <c r="BX14" s="19" t="s">
        <v>23</v>
      </c>
      <c r="BY14" s="47"/>
      <c r="BZ14" s="21" t="s">
        <v>23</v>
      </c>
      <c r="CA14" s="54"/>
      <c r="CB14" s="57" t="s">
        <v>23</v>
      </c>
      <c r="CC14" s="116"/>
      <c r="CD14" s="37" t="s">
        <v>23</v>
      </c>
      <c r="CE14" s="122">
        <f t="shared" si="9"/>
        <v>30.5</v>
      </c>
      <c r="CF14" s="118"/>
    </row>
    <row r="15" spans="2:84" s="116" customFormat="1" ht="14.1" customHeight="1">
      <c r="B15" s="26" t="s">
        <v>9</v>
      </c>
      <c r="C15" s="129" t="s">
        <v>231</v>
      </c>
      <c r="D15" s="129" t="s">
        <v>232</v>
      </c>
      <c r="E15" s="57">
        <v>66480</v>
      </c>
      <c r="F15" s="50" t="s">
        <v>220</v>
      </c>
      <c r="G15" s="2"/>
      <c r="H15" s="21">
        <v>29</v>
      </c>
      <c r="I15"/>
      <c r="J15" s="19">
        <v>30</v>
      </c>
      <c r="K15"/>
      <c r="L15" s="21">
        <f t="shared" si="0"/>
        <v>59</v>
      </c>
      <c r="M15" s="2"/>
      <c r="N15" s="57">
        <v>26</v>
      </c>
      <c r="O15" s="33">
        <f t="shared" si="1"/>
        <v>29.5</v>
      </c>
      <c r="P15"/>
      <c r="Q15" s="57">
        <v>33</v>
      </c>
      <c r="R15" s="15"/>
      <c r="S15" s="57">
        <v>31</v>
      </c>
      <c r="T15"/>
      <c r="U15" s="19">
        <f t="shared" si="2"/>
        <v>64</v>
      </c>
      <c r="V15"/>
      <c r="W15" s="151">
        <v>25</v>
      </c>
      <c r="X15"/>
      <c r="Y15" s="57">
        <f t="shared" si="3"/>
        <v>51</v>
      </c>
      <c r="Z15" s="54">
        <f t="shared" si="4"/>
        <v>30.75</v>
      </c>
      <c r="AA15"/>
      <c r="AB15" s="40"/>
      <c r="AC15"/>
      <c r="AD15" s="40"/>
      <c r="AE15"/>
      <c r="AF15" s="40"/>
      <c r="AG15"/>
      <c r="AH15" s="40"/>
      <c r="AI15"/>
      <c r="AJ15" s="40"/>
      <c r="AK15" s="40"/>
      <c r="AL15"/>
      <c r="AM15" s="92"/>
      <c r="AN15" s="57"/>
      <c r="AO15" s="15"/>
      <c r="AP15" s="57"/>
      <c r="AQ15" s="15"/>
      <c r="AR15" s="57"/>
      <c r="AS15" s="15"/>
      <c r="AT15" s="57"/>
      <c r="AU15"/>
      <c r="AV15" s="57"/>
      <c r="AW15" s="40"/>
      <c r="AX15"/>
      <c r="AY15" s="57"/>
      <c r="AZ15" s="15"/>
      <c r="BA15" s="57"/>
      <c r="BB15" s="15"/>
      <c r="BC15" s="57"/>
      <c r="BD15" s="15"/>
      <c r="BE15" s="57"/>
      <c r="BF15"/>
      <c r="BG15" s="57"/>
      <c r="BH15" s="45"/>
      <c r="BI15"/>
      <c r="BJ15" s="92"/>
      <c r="BK15" s="40"/>
      <c r="BL15"/>
      <c r="BM15" s="40"/>
      <c r="BN15"/>
      <c r="BO15" s="40"/>
      <c r="BP15"/>
      <c r="BQ15" s="40"/>
      <c r="BR15"/>
      <c r="BS15" s="40"/>
      <c r="BT15" s="40"/>
      <c r="BU15"/>
      <c r="BV15" s="40"/>
      <c r="BW15"/>
      <c r="BX15" s="40"/>
      <c r="BY15"/>
      <c r="BZ15" s="40"/>
      <c r="CA15"/>
      <c r="CB15" s="40"/>
      <c r="CC15"/>
      <c r="CD15" s="40"/>
      <c r="CE15" s="40"/>
      <c r="CF15"/>
    </row>
    <row r="16" spans="2:84" s="51" customFormat="1" ht="14.1" customHeight="1">
      <c r="B16" s="26" t="s">
        <v>10</v>
      </c>
      <c r="C16" s="129" t="s">
        <v>235</v>
      </c>
      <c r="D16" s="129" t="s">
        <v>236</v>
      </c>
      <c r="E16" s="57">
        <v>32862</v>
      </c>
      <c r="F16" s="50" t="s">
        <v>94</v>
      </c>
      <c r="G16" s="147"/>
      <c r="H16" s="19">
        <v>35</v>
      </c>
      <c r="I16"/>
      <c r="J16" s="21">
        <v>26</v>
      </c>
      <c r="K16"/>
      <c r="L16" s="19">
        <f t="shared" si="0"/>
        <v>61</v>
      </c>
      <c r="M16" s="2"/>
      <c r="N16" s="57">
        <v>21</v>
      </c>
      <c r="O16" s="33">
        <f t="shared" si="1"/>
        <v>30.5</v>
      </c>
      <c r="P16"/>
      <c r="Q16" s="57">
        <v>33</v>
      </c>
      <c r="R16"/>
      <c r="S16" s="57">
        <v>31</v>
      </c>
      <c r="T16"/>
      <c r="U16" s="19">
        <f t="shared" si="2"/>
        <v>64</v>
      </c>
      <c r="V16"/>
      <c r="W16" s="151">
        <v>25</v>
      </c>
      <c r="X16"/>
      <c r="Y16" s="57">
        <f t="shared" si="3"/>
        <v>46</v>
      </c>
      <c r="Z16" s="33">
        <f t="shared" si="4"/>
        <v>31.25</v>
      </c>
      <c r="AA16"/>
      <c r="AB16" s="40"/>
      <c r="AC16"/>
      <c r="AD16" s="40"/>
      <c r="AE16"/>
      <c r="AF16" s="40"/>
      <c r="AG16"/>
      <c r="AH16" s="40"/>
      <c r="AI16"/>
      <c r="AJ16" s="40"/>
      <c r="AK16" s="40"/>
      <c r="AL16"/>
      <c r="AM16" s="92"/>
      <c r="AN16" s="57"/>
      <c r="AO16" s="15"/>
      <c r="AP16" s="57"/>
      <c r="AQ16" s="15"/>
      <c r="AR16" s="57"/>
      <c r="AS16" s="15"/>
      <c r="AT16" s="57"/>
      <c r="AU16"/>
      <c r="AV16" s="57"/>
      <c r="AW16" s="40"/>
      <c r="AX16"/>
      <c r="AY16" s="57"/>
      <c r="AZ16" s="15"/>
      <c r="BA16" s="57"/>
      <c r="BB16" s="15"/>
      <c r="BC16" s="57"/>
      <c r="BD16" s="15"/>
      <c r="BE16" s="57"/>
      <c r="BF16"/>
      <c r="BG16" s="57"/>
      <c r="BH16" s="45"/>
      <c r="BI16"/>
      <c r="BJ16" s="92"/>
      <c r="BK16" s="40"/>
      <c r="BL16"/>
      <c r="BM16" s="40"/>
      <c r="BN16"/>
      <c r="BO16" s="40"/>
      <c r="BP16"/>
      <c r="BQ16" s="40"/>
      <c r="BR16"/>
      <c r="BS16" s="40"/>
      <c r="BT16" s="40"/>
      <c r="BU16"/>
      <c r="BV16" s="40"/>
      <c r="BW16"/>
      <c r="BX16" s="40"/>
      <c r="BY16"/>
      <c r="BZ16" s="40"/>
      <c r="CA16"/>
      <c r="CB16" s="40"/>
      <c r="CC16"/>
      <c r="CD16" s="40"/>
      <c r="CE16" s="40"/>
      <c r="CF16"/>
    </row>
    <row r="17" spans="1:84" s="116" customFormat="1" ht="14.1" customHeight="1">
      <c r="B17" s="26" t="s">
        <v>11</v>
      </c>
      <c r="C17" s="114" t="s">
        <v>102</v>
      </c>
      <c r="D17" s="114" t="s">
        <v>171</v>
      </c>
      <c r="E17" s="22">
        <v>66582</v>
      </c>
      <c r="F17" s="23" t="s">
        <v>64</v>
      </c>
      <c r="G17" s="123"/>
      <c r="H17" s="19">
        <v>30</v>
      </c>
      <c r="J17" s="19">
        <v>31</v>
      </c>
      <c r="L17" s="19">
        <f t="shared" si="0"/>
        <v>61</v>
      </c>
      <c r="M17" s="117"/>
      <c r="N17" s="57">
        <v>21</v>
      </c>
      <c r="O17" s="33">
        <f t="shared" si="1"/>
        <v>30.5</v>
      </c>
      <c r="P17" s="118"/>
      <c r="Q17" s="65">
        <v>37</v>
      </c>
      <c r="S17" s="21">
        <v>32</v>
      </c>
      <c r="U17" s="19">
        <f t="shared" si="2"/>
        <v>69</v>
      </c>
      <c r="V17" s="117"/>
      <c r="W17" s="151">
        <v>11</v>
      </c>
      <c r="X17" s="119"/>
      <c r="Y17" s="57">
        <f t="shared" si="3"/>
        <v>32</v>
      </c>
      <c r="Z17" s="54">
        <f t="shared" si="4"/>
        <v>32.5</v>
      </c>
      <c r="AA17" s="118"/>
      <c r="AB17" s="19" t="s">
        <v>23</v>
      </c>
      <c r="AC17" s="36"/>
      <c r="AD17" s="21" t="s">
        <v>23</v>
      </c>
      <c r="AF17" s="19" t="s">
        <v>217</v>
      </c>
      <c r="AG17" s="117"/>
      <c r="AH17" s="57" t="s">
        <v>23</v>
      </c>
      <c r="AI17" s="119"/>
      <c r="AJ17" s="37" t="s">
        <v>23</v>
      </c>
      <c r="AK17" s="33">
        <f>AVERAGE(AD17,AB17,S17,Q17,J17,H17)</f>
        <v>32.5</v>
      </c>
      <c r="AL17" s="118"/>
      <c r="AM17" s="135"/>
      <c r="AN17" s="57" t="s">
        <v>23</v>
      </c>
      <c r="AO17" s="54"/>
      <c r="AP17" s="19" t="s">
        <v>23</v>
      </c>
      <c r="AQ17" s="54"/>
      <c r="AR17" s="55" t="s">
        <v>217</v>
      </c>
      <c r="AS17" s="54"/>
      <c r="AT17" s="57" t="s">
        <v>23</v>
      </c>
      <c r="AV17" s="37" t="s">
        <v>23</v>
      </c>
      <c r="AW17" s="120">
        <f t="shared" ref="AW17:AW26" si="10">AVERAGE(H17,J17,Q17,S17,AB17,AD17,AN17,AP17)</f>
        <v>32.5</v>
      </c>
      <c r="AX17" s="118"/>
      <c r="AY17" s="19" t="s">
        <v>23</v>
      </c>
      <c r="AZ17" s="47"/>
      <c r="BA17" s="19" t="s">
        <v>23</v>
      </c>
      <c r="BB17" s="47"/>
      <c r="BC17" s="19" t="s">
        <v>23</v>
      </c>
      <c r="BD17" s="54"/>
      <c r="BE17" s="57" t="s">
        <v>23</v>
      </c>
      <c r="BG17" s="37" t="s">
        <v>23</v>
      </c>
      <c r="BH17" s="122">
        <f t="shared" ref="BH17:BH26" si="11">AVERAGE(BA17,AY17,AP17,AN17,AD17,AB17,S17,Q17,J17,H17)</f>
        <v>32.5</v>
      </c>
      <c r="BI17" s="118"/>
      <c r="BJ17" s="135"/>
      <c r="BK17" s="19" t="s">
        <v>23</v>
      </c>
      <c r="BL17" s="47"/>
      <c r="BM17" s="21" t="s">
        <v>23</v>
      </c>
      <c r="BN17" s="47"/>
      <c r="BO17" s="21" t="s">
        <v>23</v>
      </c>
      <c r="BP17" s="54"/>
      <c r="BQ17" s="57" t="s">
        <v>23</v>
      </c>
      <c r="BS17" s="37" t="s">
        <v>23</v>
      </c>
      <c r="BT17" s="122">
        <f t="shared" ref="BT17:BT26" si="12">AVERAGE(BK17:BM17,AY17:BA17,AN17:AP17,AB17:AD17,Q17:S17,H17:J17)</f>
        <v>32.5</v>
      </c>
      <c r="BU17" s="118"/>
      <c r="BV17" s="21" t="s">
        <v>23</v>
      </c>
      <c r="BW17" s="47"/>
      <c r="BX17" s="19" t="s">
        <v>23</v>
      </c>
      <c r="BY17" s="47"/>
      <c r="BZ17" s="21" t="s">
        <v>23</v>
      </c>
      <c r="CA17" s="54"/>
      <c r="CB17" s="57" t="s">
        <v>23</v>
      </c>
      <c r="CD17" s="37" t="s">
        <v>23</v>
      </c>
      <c r="CE17" s="122">
        <f t="shared" ref="CE17:CE26" si="13">AVERAGE(BX17,BV17,BM17,BK17,BA17,AY17,AP17,AN17,AD17,AB17,S17,Q17,J17,H17)</f>
        <v>32.5</v>
      </c>
      <c r="CF17" s="118"/>
    </row>
    <row r="18" spans="1:84" s="51" customFormat="1" ht="14.1" customHeight="1">
      <c r="B18" s="26" t="s">
        <v>12</v>
      </c>
      <c r="C18" s="114" t="s">
        <v>42</v>
      </c>
      <c r="D18" s="114" t="s">
        <v>43</v>
      </c>
      <c r="E18" s="22">
        <v>65719</v>
      </c>
      <c r="F18" s="23" t="s">
        <v>44</v>
      </c>
      <c r="G18" s="123"/>
      <c r="H18" s="19">
        <v>32</v>
      </c>
      <c r="I18" s="116"/>
      <c r="J18" s="19">
        <v>35</v>
      </c>
      <c r="K18" s="116"/>
      <c r="L18" s="19">
        <f t="shared" si="0"/>
        <v>67</v>
      </c>
      <c r="M18" s="117"/>
      <c r="N18" s="57">
        <v>7</v>
      </c>
      <c r="O18" s="33">
        <f t="shared" si="1"/>
        <v>33.5</v>
      </c>
      <c r="P18" s="127"/>
      <c r="Q18" s="65">
        <v>33</v>
      </c>
      <c r="R18" s="116"/>
      <c r="S18" s="21">
        <v>31</v>
      </c>
      <c r="T18" s="116"/>
      <c r="U18" s="19">
        <f t="shared" si="2"/>
        <v>64</v>
      </c>
      <c r="V18" s="117"/>
      <c r="W18" s="151">
        <v>25</v>
      </c>
      <c r="X18" s="119"/>
      <c r="Y18" s="57">
        <f t="shared" si="3"/>
        <v>32</v>
      </c>
      <c r="Z18" s="33">
        <f t="shared" si="4"/>
        <v>32.75</v>
      </c>
      <c r="AA18" s="152"/>
      <c r="AB18" s="19" t="s">
        <v>23</v>
      </c>
      <c r="AC18" s="36"/>
      <c r="AD18" s="21" t="s">
        <v>23</v>
      </c>
      <c r="AE18" s="116"/>
      <c r="AF18" s="19" t="s">
        <v>217</v>
      </c>
      <c r="AG18" s="117"/>
      <c r="AH18" s="57" t="s">
        <v>23</v>
      </c>
      <c r="AI18" s="119"/>
      <c r="AJ18" s="37" t="s">
        <v>23</v>
      </c>
      <c r="AK18" s="33">
        <f>AVERAGE(AD18,AB18,S18,Q18,J18,H18)</f>
        <v>32.75</v>
      </c>
      <c r="AL18" s="127"/>
      <c r="AM18" s="137"/>
      <c r="AN18" s="57" t="s">
        <v>23</v>
      </c>
      <c r="AO18" s="54"/>
      <c r="AP18" s="19" t="s">
        <v>23</v>
      </c>
      <c r="AQ18" s="54"/>
      <c r="AR18" s="55" t="s">
        <v>217</v>
      </c>
      <c r="AS18" s="54"/>
      <c r="AT18" s="57" t="s">
        <v>23</v>
      </c>
      <c r="AU18" s="116"/>
      <c r="AV18" s="37" t="s">
        <v>23</v>
      </c>
      <c r="AW18" s="114">
        <f t="shared" si="10"/>
        <v>32.75</v>
      </c>
      <c r="AX18" s="127"/>
      <c r="AY18" s="19" t="s">
        <v>23</v>
      </c>
      <c r="AZ18" s="47"/>
      <c r="BA18" s="19" t="s">
        <v>23</v>
      </c>
      <c r="BB18" s="47"/>
      <c r="BC18" s="19" t="s">
        <v>23</v>
      </c>
      <c r="BD18" s="54"/>
      <c r="BE18" s="57" t="s">
        <v>23</v>
      </c>
      <c r="BF18" s="116"/>
      <c r="BG18" s="37" t="s">
        <v>23</v>
      </c>
      <c r="BH18" s="128">
        <f t="shared" si="11"/>
        <v>32.75</v>
      </c>
      <c r="BI18" s="127"/>
      <c r="BJ18" s="137"/>
      <c r="BK18" s="19" t="s">
        <v>23</v>
      </c>
      <c r="BL18" s="47"/>
      <c r="BM18" s="21" t="s">
        <v>23</v>
      </c>
      <c r="BN18" s="47"/>
      <c r="BO18" s="21" t="s">
        <v>23</v>
      </c>
      <c r="BP18" s="54"/>
      <c r="BQ18" s="57" t="s">
        <v>23</v>
      </c>
      <c r="BR18" s="116"/>
      <c r="BS18" s="37" t="s">
        <v>23</v>
      </c>
      <c r="BT18" s="122">
        <f t="shared" si="12"/>
        <v>32.75</v>
      </c>
      <c r="BU18" s="127"/>
      <c r="BV18" s="21" t="s">
        <v>23</v>
      </c>
      <c r="BW18" s="47"/>
      <c r="BX18" s="19" t="s">
        <v>23</v>
      </c>
      <c r="BY18" s="47"/>
      <c r="BZ18" s="21" t="s">
        <v>23</v>
      </c>
      <c r="CA18" s="54"/>
      <c r="CB18" s="57" t="s">
        <v>23</v>
      </c>
      <c r="CC18" s="116"/>
      <c r="CD18" s="37" t="s">
        <v>23</v>
      </c>
      <c r="CE18" s="128">
        <f t="shared" si="13"/>
        <v>32.75</v>
      </c>
      <c r="CF18" s="127"/>
    </row>
    <row r="19" spans="1:84" s="116" customFormat="1" ht="14.1" customHeight="1">
      <c r="B19" s="26" t="s">
        <v>13</v>
      </c>
      <c r="C19" s="114" t="s">
        <v>97</v>
      </c>
      <c r="D19" s="114" t="s">
        <v>98</v>
      </c>
      <c r="E19" s="22">
        <v>66101</v>
      </c>
      <c r="F19" s="23" t="s">
        <v>170</v>
      </c>
      <c r="G19" s="123"/>
      <c r="H19" s="55">
        <v>37</v>
      </c>
      <c r="J19" s="21">
        <v>28</v>
      </c>
      <c r="L19" s="19">
        <f t="shared" si="0"/>
        <v>65</v>
      </c>
      <c r="M19" s="117"/>
      <c r="N19" s="57">
        <v>15</v>
      </c>
      <c r="O19" s="33">
        <f t="shared" si="1"/>
        <v>32.5</v>
      </c>
      <c r="P19" s="118"/>
      <c r="Q19" s="65">
        <v>33</v>
      </c>
      <c r="S19" s="21">
        <v>33</v>
      </c>
      <c r="U19" s="19">
        <f t="shared" si="2"/>
        <v>66</v>
      </c>
      <c r="V19" s="117"/>
      <c r="W19" s="151">
        <v>16</v>
      </c>
      <c r="X19" s="119"/>
      <c r="Y19" s="57">
        <f t="shared" si="3"/>
        <v>31</v>
      </c>
      <c r="Z19" s="54">
        <f t="shared" si="4"/>
        <v>32.75</v>
      </c>
      <c r="AA19" s="124"/>
      <c r="AB19" s="19" t="s">
        <v>23</v>
      </c>
      <c r="AC19" s="36"/>
      <c r="AD19" s="21" t="s">
        <v>23</v>
      </c>
      <c r="AF19" s="19" t="s">
        <v>217</v>
      </c>
      <c r="AG19" s="117"/>
      <c r="AH19" s="57" t="s">
        <v>23</v>
      </c>
      <c r="AI19" s="119"/>
      <c r="AJ19" s="37" t="s">
        <v>23</v>
      </c>
      <c r="AK19" s="33">
        <f>AVERAGE(AD19,AB19,S19,Q19,J19,H19)</f>
        <v>32.75</v>
      </c>
      <c r="AL19" s="118"/>
      <c r="AM19" s="135"/>
      <c r="AN19" s="57" t="s">
        <v>23</v>
      </c>
      <c r="AO19" s="54"/>
      <c r="AP19" s="19" t="s">
        <v>23</v>
      </c>
      <c r="AQ19" s="54"/>
      <c r="AR19" s="55" t="s">
        <v>217</v>
      </c>
      <c r="AS19" s="54"/>
      <c r="AT19" s="57" t="s">
        <v>23</v>
      </c>
      <c r="AV19" s="37" t="s">
        <v>23</v>
      </c>
      <c r="AW19" s="120">
        <f t="shared" si="10"/>
        <v>32.75</v>
      </c>
      <c r="AX19" s="118"/>
      <c r="AY19" s="19" t="s">
        <v>23</v>
      </c>
      <c r="AZ19" s="47"/>
      <c r="BA19" s="19" t="s">
        <v>23</v>
      </c>
      <c r="BB19" s="47"/>
      <c r="BC19" s="19" t="s">
        <v>23</v>
      </c>
      <c r="BD19" s="54"/>
      <c r="BE19" s="57" t="s">
        <v>23</v>
      </c>
      <c r="BG19" s="37" t="s">
        <v>23</v>
      </c>
      <c r="BH19" s="122">
        <f t="shared" si="11"/>
        <v>32.75</v>
      </c>
      <c r="BI19" s="118"/>
      <c r="BJ19" s="135"/>
      <c r="BK19" s="19" t="s">
        <v>23</v>
      </c>
      <c r="BL19" s="47"/>
      <c r="BM19" s="21" t="s">
        <v>23</v>
      </c>
      <c r="BN19" s="47"/>
      <c r="BO19" s="21" t="s">
        <v>23</v>
      </c>
      <c r="BP19" s="54"/>
      <c r="BQ19" s="57" t="s">
        <v>23</v>
      </c>
      <c r="BS19" s="37" t="s">
        <v>23</v>
      </c>
      <c r="BT19" s="122">
        <f t="shared" si="12"/>
        <v>32.75</v>
      </c>
      <c r="BU19" s="118"/>
      <c r="BV19" s="21" t="s">
        <v>23</v>
      </c>
      <c r="BW19" s="47"/>
      <c r="BX19" s="19" t="s">
        <v>23</v>
      </c>
      <c r="BY19" s="47"/>
      <c r="BZ19" s="21" t="s">
        <v>23</v>
      </c>
      <c r="CA19" s="54"/>
      <c r="CB19" s="57" t="s">
        <v>23</v>
      </c>
      <c r="CD19" s="37" t="s">
        <v>23</v>
      </c>
      <c r="CE19" s="122">
        <f t="shared" si="13"/>
        <v>32.75</v>
      </c>
      <c r="CF19" s="118"/>
    </row>
    <row r="20" spans="1:84" s="5" customFormat="1" ht="14.1" customHeight="1">
      <c r="A20" s="144"/>
      <c r="B20" s="26" t="s">
        <v>14</v>
      </c>
      <c r="C20" s="114" t="s">
        <v>197</v>
      </c>
      <c r="D20" s="114" t="s">
        <v>198</v>
      </c>
      <c r="E20" s="22">
        <v>64989</v>
      </c>
      <c r="F20" s="23" t="s">
        <v>196</v>
      </c>
      <c r="G20" s="123"/>
      <c r="H20" s="21" t="s">
        <v>23</v>
      </c>
      <c r="I20" s="116"/>
      <c r="J20" s="21" t="s">
        <v>23</v>
      </c>
      <c r="K20" s="116"/>
      <c r="L20" s="21">
        <f t="shared" si="0"/>
        <v>0</v>
      </c>
      <c r="M20" s="117"/>
      <c r="N20" s="57" t="s">
        <v>23</v>
      </c>
      <c r="O20" s="33" t="e">
        <f t="shared" si="1"/>
        <v>#DIV/0!</v>
      </c>
      <c r="P20" s="118"/>
      <c r="Q20" s="65">
        <v>29</v>
      </c>
      <c r="R20" s="116"/>
      <c r="S20" s="21">
        <v>32</v>
      </c>
      <c r="T20" s="116"/>
      <c r="U20" s="19">
        <f t="shared" si="2"/>
        <v>61</v>
      </c>
      <c r="V20" s="117"/>
      <c r="W20" s="151">
        <v>31</v>
      </c>
      <c r="X20" s="119"/>
      <c r="Y20" s="57">
        <f t="shared" si="3"/>
        <v>31</v>
      </c>
      <c r="Z20" s="33">
        <f t="shared" si="4"/>
        <v>30.5</v>
      </c>
      <c r="AA20" s="121"/>
      <c r="AB20" s="19" t="s">
        <v>23</v>
      </c>
      <c r="AC20" s="36"/>
      <c r="AD20" s="21" t="s">
        <v>23</v>
      </c>
      <c r="AE20" s="116"/>
      <c r="AF20" s="19" t="s">
        <v>217</v>
      </c>
      <c r="AG20" s="117"/>
      <c r="AH20" s="57" t="s">
        <v>23</v>
      </c>
      <c r="AI20" s="119"/>
      <c r="AJ20" s="37" t="s">
        <v>23</v>
      </c>
      <c r="AK20" s="119"/>
      <c r="AL20" s="118"/>
      <c r="AM20" s="135"/>
      <c r="AN20" s="57" t="s">
        <v>23</v>
      </c>
      <c r="AO20" s="54"/>
      <c r="AP20" s="19" t="s">
        <v>23</v>
      </c>
      <c r="AQ20" s="54"/>
      <c r="AR20" s="55" t="s">
        <v>217</v>
      </c>
      <c r="AS20" s="54"/>
      <c r="AT20" s="57" t="s">
        <v>23</v>
      </c>
      <c r="AU20" s="116"/>
      <c r="AV20" s="37" t="s">
        <v>23</v>
      </c>
      <c r="AW20" s="120">
        <f t="shared" si="10"/>
        <v>30.5</v>
      </c>
      <c r="AX20" s="121"/>
      <c r="AY20" s="19" t="s">
        <v>23</v>
      </c>
      <c r="AZ20" s="47"/>
      <c r="BA20" s="19" t="s">
        <v>23</v>
      </c>
      <c r="BB20" s="47"/>
      <c r="BC20" s="19" t="s">
        <v>23</v>
      </c>
      <c r="BD20" s="54"/>
      <c r="BE20" s="57" t="s">
        <v>23</v>
      </c>
      <c r="BF20" s="116"/>
      <c r="BG20" s="37" t="s">
        <v>23</v>
      </c>
      <c r="BH20" s="122">
        <f t="shared" si="11"/>
        <v>30.5</v>
      </c>
      <c r="BI20" s="121"/>
      <c r="BJ20" s="136"/>
      <c r="BK20" s="19" t="s">
        <v>23</v>
      </c>
      <c r="BL20" s="47"/>
      <c r="BM20" s="21" t="s">
        <v>23</v>
      </c>
      <c r="BN20" s="47"/>
      <c r="BO20" s="21" t="s">
        <v>23</v>
      </c>
      <c r="BP20" s="54"/>
      <c r="BQ20" s="57" t="s">
        <v>23</v>
      </c>
      <c r="BR20" s="116"/>
      <c r="BS20" s="37" t="s">
        <v>23</v>
      </c>
      <c r="BT20" s="122">
        <f t="shared" si="12"/>
        <v>30.5</v>
      </c>
      <c r="BU20" s="121"/>
      <c r="BV20" s="21" t="s">
        <v>23</v>
      </c>
      <c r="BW20" s="47"/>
      <c r="BX20" s="19" t="s">
        <v>23</v>
      </c>
      <c r="BY20" s="47"/>
      <c r="BZ20" s="21" t="s">
        <v>23</v>
      </c>
      <c r="CA20" s="54"/>
      <c r="CB20" s="57" t="s">
        <v>23</v>
      </c>
      <c r="CC20" s="116"/>
      <c r="CD20" s="37" t="s">
        <v>23</v>
      </c>
      <c r="CE20" s="122">
        <f t="shared" si="13"/>
        <v>30.5</v>
      </c>
      <c r="CF20" s="121"/>
    </row>
    <row r="21" spans="1:84" s="116" customFormat="1" ht="14.1" customHeight="1">
      <c r="B21" s="26" t="s">
        <v>15</v>
      </c>
      <c r="C21" s="114" t="s">
        <v>102</v>
      </c>
      <c r="D21" s="114" t="s">
        <v>49</v>
      </c>
      <c r="E21" s="22">
        <v>66581</v>
      </c>
      <c r="F21" s="23" t="s">
        <v>64</v>
      </c>
      <c r="G21" s="123"/>
      <c r="H21" s="19">
        <v>33</v>
      </c>
      <c r="J21" s="19">
        <v>33</v>
      </c>
      <c r="L21" s="19">
        <f t="shared" si="0"/>
        <v>66</v>
      </c>
      <c r="M21" s="117"/>
      <c r="N21" s="57">
        <v>11</v>
      </c>
      <c r="O21" s="33">
        <f t="shared" si="1"/>
        <v>33</v>
      </c>
      <c r="P21" s="118"/>
      <c r="Q21" s="65">
        <v>32</v>
      </c>
      <c r="S21" s="21">
        <v>33</v>
      </c>
      <c r="U21" s="19">
        <f t="shared" si="2"/>
        <v>65</v>
      </c>
      <c r="V21" s="117"/>
      <c r="W21" s="151">
        <v>18</v>
      </c>
      <c r="X21" s="119"/>
      <c r="Y21" s="57">
        <f t="shared" si="3"/>
        <v>29</v>
      </c>
      <c r="Z21" s="54">
        <f t="shared" si="4"/>
        <v>32.75</v>
      </c>
      <c r="AA21" s="118"/>
      <c r="AB21" s="19" t="s">
        <v>23</v>
      </c>
      <c r="AC21" s="36"/>
      <c r="AD21" s="21" t="s">
        <v>23</v>
      </c>
      <c r="AF21" s="19" t="s">
        <v>217</v>
      </c>
      <c r="AG21" s="117"/>
      <c r="AH21" s="57" t="s">
        <v>23</v>
      </c>
      <c r="AI21" s="119"/>
      <c r="AJ21" s="37" t="s">
        <v>23</v>
      </c>
      <c r="AK21" s="33">
        <f t="shared" ref="AK21:AK26" si="14">AVERAGE(AD21,AB21,S21,Q21,J21,H21)</f>
        <v>32.75</v>
      </c>
      <c r="AL21" s="118"/>
      <c r="AM21" s="135"/>
      <c r="AN21" s="57" t="s">
        <v>23</v>
      </c>
      <c r="AO21" s="54"/>
      <c r="AP21" s="19" t="s">
        <v>23</v>
      </c>
      <c r="AQ21" s="54"/>
      <c r="AR21" s="55" t="s">
        <v>217</v>
      </c>
      <c r="AS21" s="54"/>
      <c r="AT21" s="57" t="s">
        <v>23</v>
      </c>
      <c r="AV21" s="37" t="s">
        <v>23</v>
      </c>
      <c r="AW21" s="114">
        <f t="shared" si="10"/>
        <v>32.75</v>
      </c>
      <c r="AX21" s="118"/>
      <c r="AY21" s="19" t="s">
        <v>23</v>
      </c>
      <c r="AZ21" s="47"/>
      <c r="BA21" s="19" t="s">
        <v>23</v>
      </c>
      <c r="BB21" s="47"/>
      <c r="BC21" s="19" t="s">
        <v>23</v>
      </c>
      <c r="BD21" s="54"/>
      <c r="BE21" s="57" t="s">
        <v>23</v>
      </c>
      <c r="BG21" s="37" t="s">
        <v>23</v>
      </c>
      <c r="BH21" s="122">
        <f t="shared" si="11"/>
        <v>32.75</v>
      </c>
      <c r="BI21" s="118"/>
      <c r="BJ21" s="135"/>
      <c r="BK21" s="19" t="s">
        <v>23</v>
      </c>
      <c r="BL21" s="47"/>
      <c r="BM21" s="21" t="s">
        <v>23</v>
      </c>
      <c r="BN21" s="47"/>
      <c r="BO21" s="21" t="s">
        <v>23</v>
      </c>
      <c r="BP21" s="54"/>
      <c r="BQ21" s="57" t="s">
        <v>23</v>
      </c>
      <c r="BS21" s="37" t="s">
        <v>23</v>
      </c>
      <c r="BT21" s="122">
        <f t="shared" si="12"/>
        <v>32.75</v>
      </c>
      <c r="BU21" s="118"/>
      <c r="BV21" s="21" t="s">
        <v>23</v>
      </c>
      <c r="BW21" s="47"/>
      <c r="BX21" s="19" t="s">
        <v>23</v>
      </c>
      <c r="BY21" s="47"/>
      <c r="BZ21" s="21" t="s">
        <v>23</v>
      </c>
      <c r="CA21" s="54"/>
      <c r="CB21" s="57" t="s">
        <v>23</v>
      </c>
      <c r="CD21" s="37" t="s">
        <v>23</v>
      </c>
      <c r="CE21" s="122">
        <f t="shared" si="13"/>
        <v>32.75</v>
      </c>
      <c r="CF21" s="118"/>
    </row>
    <row r="22" spans="1:84" s="116" customFormat="1" ht="14.1" customHeight="1">
      <c r="B22" s="26" t="s">
        <v>16</v>
      </c>
      <c r="C22" s="114" t="s">
        <v>55</v>
      </c>
      <c r="D22" s="114" t="s">
        <v>172</v>
      </c>
      <c r="E22" s="22">
        <v>66793</v>
      </c>
      <c r="F22" s="23" t="s">
        <v>32</v>
      </c>
      <c r="G22" s="123"/>
      <c r="H22" s="19">
        <v>31</v>
      </c>
      <c r="J22" s="21">
        <v>27</v>
      </c>
      <c r="L22" s="21">
        <f t="shared" si="0"/>
        <v>58</v>
      </c>
      <c r="M22" s="117"/>
      <c r="N22" s="57">
        <v>27</v>
      </c>
      <c r="O22" s="33">
        <f t="shared" si="1"/>
        <v>29</v>
      </c>
      <c r="P22" s="118"/>
      <c r="Q22" s="65">
        <v>37</v>
      </c>
      <c r="S22" s="21">
        <v>36</v>
      </c>
      <c r="U22" s="33">
        <f t="shared" si="2"/>
        <v>73</v>
      </c>
      <c r="V22" s="117"/>
      <c r="W22" s="151">
        <v>2</v>
      </c>
      <c r="X22" s="119"/>
      <c r="Y22" s="57">
        <f t="shared" si="3"/>
        <v>29</v>
      </c>
      <c r="Z22" s="33">
        <f t="shared" si="4"/>
        <v>32.75</v>
      </c>
      <c r="AA22" s="118"/>
      <c r="AB22" s="19" t="s">
        <v>23</v>
      </c>
      <c r="AC22" s="36"/>
      <c r="AD22" s="21" t="s">
        <v>23</v>
      </c>
      <c r="AF22" s="19" t="s">
        <v>217</v>
      </c>
      <c r="AG22" s="117"/>
      <c r="AH22" s="57" t="s">
        <v>23</v>
      </c>
      <c r="AI22" s="119"/>
      <c r="AJ22" s="37" t="s">
        <v>23</v>
      </c>
      <c r="AK22" s="33">
        <f t="shared" si="14"/>
        <v>32.75</v>
      </c>
      <c r="AL22" s="118"/>
      <c r="AM22" s="135"/>
      <c r="AN22" s="57" t="s">
        <v>23</v>
      </c>
      <c r="AO22" s="54"/>
      <c r="AP22" s="19" t="s">
        <v>23</v>
      </c>
      <c r="AQ22" s="54"/>
      <c r="AR22" s="55" t="s">
        <v>217</v>
      </c>
      <c r="AS22" s="54"/>
      <c r="AT22" s="57" t="s">
        <v>23</v>
      </c>
      <c r="AV22" s="37" t="s">
        <v>23</v>
      </c>
      <c r="AW22" s="52">
        <f t="shared" si="10"/>
        <v>32.75</v>
      </c>
      <c r="AX22" s="118"/>
      <c r="AY22" s="19" t="s">
        <v>23</v>
      </c>
      <c r="AZ22" s="47"/>
      <c r="BA22" s="19" t="s">
        <v>23</v>
      </c>
      <c r="BB22" s="47"/>
      <c r="BC22" s="19" t="s">
        <v>23</v>
      </c>
      <c r="BD22" s="54"/>
      <c r="BE22" s="57" t="s">
        <v>23</v>
      </c>
      <c r="BG22" s="37" t="s">
        <v>23</v>
      </c>
      <c r="BH22" s="122">
        <f t="shared" si="11"/>
        <v>32.75</v>
      </c>
      <c r="BI22" s="118"/>
      <c r="BJ22" s="135"/>
      <c r="BK22" s="19" t="s">
        <v>23</v>
      </c>
      <c r="BL22" s="47"/>
      <c r="BM22" s="21" t="s">
        <v>23</v>
      </c>
      <c r="BN22" s="47"/>
      <c r="BO22" s="21" t="s">
        <v>23</v>
      </c>
      <c r="BP22" s="54"/>
      <c r="BQ22" s="57" t="s">
        <v>23</v>
      </c>
      <c r="BS22" s="37" t="s">
        <v>23</v>
      </c>
      <c r="BT22" s="122">
        <f t="shared" si="12"/>
        <v>32.75</v>
      </c>
      <c r="BU22" s="118"/>
      <c r="BV22" s="21" t="s">
        <v>23</v>
      </c>
      <c r="BW22" s="47"/>
      <c r="BX22" s="19" t="s">
        <v>23</v>
      </c>
      <c r="BY22" s="47"/>
      <c r="BZ22" s="21" t="s">
        <v>23</v>
      </c>
      <c r="CA22" s="54"/>
      <c r="CB22" s="57" t="s">
        <v>23</v>
      </c>
      <c r="CD22" s="37" t="s">
        <v>23</v>
      </c>
      <c r="CE22" s="122">
        <f t="shared" si="13"/>
        <v>32.75</v>
      </c>
      <c r="CF22" s="118"/>
    </row>
    <row r="23" spans="1:84" s="116" customFormat="1" ht="14.1" customHeight="1">
      <c r="B23" s="26" t="s">
        <v>17</v>
      </c>
      <c r="C23" s="114" t="s">
        <v>127</v>
      </c>
      <c r="D23" s="114" t="s">
        <v>128</v>
      </c>
      <c r="E23" s="22">
        <v>26404</v>
      </c>
      <c r="F23" s="23" t="s">
        <v>126</v>
      </c>
      <c r="G23" s="123"/>
      <c r="H23" s="55">
        <v>39</v>
      </c>
      <c r="J23" s="19">
        <v>31</v>
      </c>
      <c r="L23" s="19">
        <f t="shared" si="0"/>
        <v>70</v>
      </c>
      <c r="M23" s="117"/>
      <c r="N23" s="57">
        <v>2</v>
      </c>
      <c r="O23" s="33">
        <f t="shared" si="1"/>
        <v>35</v>
      </c>
      <c r="P23" s="121"/>
      <c r="Q23" s="65">
        <v>34</v>
      </c>
      <c r="S23" s="19">
        <v>30</v>
      </c>
      <c r="U23" s="19">
        <f t="shared" si="2"/>
        <v>64</v>
      </c>
      <c r="V23" s="117"/>
      <c r="W23" s="151">
        <v>25</v>
      </c>
      <c r="X23" s="119"/>
      <c r="Y23" s="57">
        <f t="shared" si="3"/>
        <v>27</v>
      </c>
      <c r="Z23" s="54">
        <f t="shared" si="4"/>
        <v>33.5</v>
      </c>
      <c r="AA23" s="121"/>
      <c r="AB23" s="19" t="s">
        <v>23</v>
      </c>
      <c r="AC23" s="36"/>
      <c r="AD23" s="21" t="s">
        <v>23</v>
      </c>
      <c r="AF23" s="19" t="s">
        <v>217</v>
      </c>
      <c r="AG23" s="117"/>
      <c r="AH23" s="57" t="s">
        <v>23</v>
      </c>
      <c r="AI23" s="119"/>
      <c r="AJ23" s="37" t="s">
        <v>23</v>
      </c>
      <c r="AK23" s="33">
        <f t="shared" si="14"/>
        <v>33.5</v>
      </c>
      <c r="AL23" s="121"/>
      <c r="AM23" s="136"/>
      <c r="AN23" s="57" t="s">
        <v>23</v>
      </c>
      <c r="AO23" s="54"/>
      <c r="AP23" s="19" t="s">
        <v>23</v>
      </c>
      <c r="AQ23" s="54"/>
      <c r="AR23" s="55" t="s">
        <v>217</v>
      </c>
      <c r="AS23" s="54"/>
      <c r="AT23" s="57" t="s">
        <v>23</v>
      </c>
      <c r="AV23" s="37" t="s">
        <v>23</v>
      </c>
      <c r="AW23" s="52">
        <f t="shared" si="10"/>
        <v>33.5</v>
      </c>
      <c r="AX23" s="121"/>
      <c r="AY23" s="19" t="s">
        <v>23</v>
      </c>
      <c r="AZ23" s="47"/>
      <c r="BA23" s="19" t="s">
        <v>23</v>
      </c>
      <c r="BB23" s="47"/>
      <c r="BC23" s="19" t="s">
        <v>23</v>
      </c>
      <c r="BD23" s="54"/>
      <c r="BE23" s="57" t="s">
        <v>23</v>
      </c>
      <c r="BG23" s="37" t="s">
        <v>23</v>
      </c>
      <c r="BH23" s="122">
        <f t="shared" si="11"/>
        <v>33.5</v>
      </c>
      <c r="BI23" s="121"/>
      <c r="BJ23" s="136"/>
      <c r="BK23" s="19" t="s">
        <v>23</v>
      </c>
      <c r="BL23" s="47"/>
      <c r="BM23" s="21" t="s">
        <v>23</v>
      </c>
      <c r="BN23" s="47"/>
      <c r="BO23" s="21" t="s">
        <v>23</v>
      </c>
      <c r="BP23" s="54"/>
      <c r="BQ23" s="57" t="s">
        <v>23</v>
      </c>
      <c r="BS23" s="37" t="s">
        <v>23</v>
      </c>
      <c r="BT23" s="122">
        <f t="shared" si="12"/>
        <v>33.5</v>
      </c>
      <c r="BU23" s="121"/>
      <c r="BV23" s="21" t="s">
        <v>23</v>
      </c>
      <c r="BW23" s="47"/>
      <c r="BX23" s="19" t="s">
        <v>23</v>
      </c>
      <c r="BY23" s="47"/>
      <c r="BZ23" s="21" t="s">
        <v>23</v>
      </c>
      <c r="CA23" s="54"/>
      <c r="CB23" s="57" t="s">
        <v>23</v>
      </c>
      <c r="CD23" s="37" t="s">
        <v>23</v>
      </c>
      <c r="CE23" s="122">
        <f t="shared" si="13"/>
        <v>33.5</v>
      </c>
      <c r="CF23" s="118"/>
    </row>
    <row r="24" spans="1:84" s="116" customFormat="1" ht="14.1" customHeight="1">
      <c r="B24" s="26" t="s">
        <v>18</v>
      </c>
      <c r="C24" s="114" t="s">
        <v>157</v>
      </c>
      <c r="D24" s="114" t="s">
        <v>169</v>
      </c>
      <c r="E24" s="22">
        <v>35436</v>
      </c>
      <c r="F24" s="23" t="s">
        <v>170</v>
      </c>
      <c r="G24" s="123"/>
      <c r="H24" s="19">
        <v>34</v>
      </c>
      <c r="J24" s="19">
        <v>31</v>
      </c>
      <c r="L24" s="19">
        <f t="shared" si="0"/>
        <v>65</v>
      </c>
      <c r="M24" s="117"/>
      <c r="N24" s="57">
        <v>15</v>
      </c>
      <c r="O24" s="33">
        <f t="shared" si="1"/>
        <v>32.5</v>
      </c>
      <c r="P24" s="118"/>
      <c r="Q24" s="65">
        <v>36</v>
      </c>
      <c r="S24" s="21">
        <v>33</v>
      </c>
      <c r="U24" s="19">
        <f t="shared" si="2"/>
        <v>69</v>
      </c>
      <c r="V24" s="117"/>
      <c r="W24" s="151">
        <v>11</v>
      </c>
      <c r="X24" s="119"/>
      <c r="Y24" s="57">
        <f t="shared" si="3"/>
        <v>26</v>
      </c>
      <c r="Z24" s="33">
        <f t="shared" si="4"/>
        <v>33.5</v>
      </c>
      <c r="AA24" s="124"/>
      <c r="AB24" s="19" t="s">
        <v>23</v>
      </c>
      <c r="AC24" s="36"/>
      <c r="AD24" s="21" t="s">
        <v>23</v>
      </c>
      <c r="AF24" s="19" t="s">
        <v>217</v>
      </c>
      <c r="AG24" s="117"/>
      <c r="AH24" s="57" t="s">
        <v>23</v>
      </c>
      <c r="AI24" s="119"/>
      <c r="AJ24" s="37" t="s">
        <v>23</v>
      </c>
      <c r="AK24" s="33">
        <f t="shared" si="14"/>
        <v>33.5</v>
      </c>
      <c r="AL24" s="118"/>
      <c r="AM24" s="135"/>
      <c r="AN24" s="57" t="s">
        <v>23</v>
      </c>
      <c r="AO24" s="54"/>
      <c r="AP24" s="19" t="s">
        <v>23</v>
      </c>
      <c r="AQ24" s="54"/>
      <c r="AR24" s="55" t="s">
        <v>217</v>
      </c>
      <c r="AS24" s="54"/>
      <c r="AT24" s="57" t="s">
        <v>23</v>
      </c>
      <c r="AV24" s="37" t="s">
        <v>23</v>
      </c>
      <c r="AW24" s="120">
        <f t="shared" si="10"/>
        <v>33.5</v>
      </c>
      <c r="AX24" s="121"/>
      <c r="AY24" s="19" t="s">
        <v>23</v>
      </c>
      <c r="AZ24" s="47"/>
      <c r="BA24" s="19" t="s">
        <v>23</v>
      </c>
      <c r="BB24" s="47"/>
      <c r="BC24" s="19" t="s">
        <v>23</v>
      </c>
      <c r="BD24" s="54"/>
      <c r="BE24" s="57" t="s">
        <v>23</v>
      </c>
      <c r="BG24" s="37" t="s">
        <v>23</v>
      </c>
      <c r="BH24" s="122">
        <f t="shared" si="11"/>
        <v>33.5</v>
      </c>
      <c r="BI24" s="121"/>
      <c r="BJ24" s="136"/>
      <c r="BK24" s="19" t="s">
        <v>23</v>
      </c>
      <c r="BL24" s="47"/>
      <c r="BM24" s="21" t="s">
        <v>23</v>
      </c>
      <c r="BN24" s="47"/>
      <c r="BO24" s="21" t="s">
        <v>23</v>
      </c>
      <c r="BP24" s="54"/>
      <c r="BQ24" s="57" t="s">
        <v>23</v>
      </c>
      <c r="BS24" s="37" t="s">
        <v>23</v>
      </c>
      <c r="BT24" s="122">
        <f t="shared" si="12"/>
        <v>33.5</v>
      </c>
      <c r="BU24" s="121"/>
      <c r="BV24" s="21" t="s">
        <v>23</v>
      </c>
      <c r="BW24" s="47"/>
      <c r="BX24" s="19" t="s">
        <v>23</v>
      </c>
      <c r="BY24" s="47"/>
      <c r="BZ24" s="21" t="s">
        <v>23</v>
      </c>
      <c r="CA24" s="54"/>
      <c r="CB24" s="57" t="s">
        <v>23</v>
      </c>
      <c r="CD24" s="37" t="s">
        <v>23</v>
      </c>
      <c r="CE24" s="122">
        <f t="shared" si="13"/>
        <v>33.5</v>
      </c>
      <c r="CF24" s="121"/>
    </row>
    <row r="25" spans="1:84" s="116" customFormat="1" ht="14.1" customHeight="1">
      <c r="B25" s="26" t="s">
        <v>19</v>
      </c>
      <c r="C25" s="129" t="s">
        <v>166</v>
      </c>
      <c r="D25" s="129" t="s">
        <v>167</v>
      </c>
      <c r="E25" s="33">
        <v>37780</v>
      </c>
      <c r="F25" s="130" t="s">
        <v>94</v>
      </c>
      <c r="G25" s="123"/>
      <c r="H25" s="21">
        <v>29</v>
      </c>
      <c r="J25" s="19">
        <v>31</v>
      </c>
      <c r="L25" s="19">
        <f t="shared" si="0"/>
        <v>60</v>
      </c>
      <c r="M25" s="117"/>
      <c r="N25" s="57">
        <v>25</v>
      </c>
      <c r="O25" s="33">
        <f t="shared" si="1"/>
        <v>30</v>
      </c>
      <c r="P25" s="118"/>
      <c r="Q25" s="65" t="s">
        <v>23</v>
      </c>
      <c r="S25" s="21" t="s">
        <v>23</v>
      </c>
      <c r="U25" s="21">
        <f t="shared" si="2"/>
        <v>0</v>
      </c>
      <c r="V25" s="117"/>
      <c r="W25" s="151" t="s">
        <v>23</v>
      </c>
      <c r="X25" s="119"/>
      <c r="Y25" s="57">
        <f t="shared" si="3"/>
        <v>25</v>
      </c>
      <c r="Z25" s="54">
        <f t="shared" si="4"/>
        <v>30</v>
      </c>
      <c r="AA25" s="118"/>
      <c r="AB25" s="19" t="s">
        <v>23</v>
      </c>
      <c r="AC25" s="36"/>
      <c r="AD25" s="21" t="s">
        <v>23</v>
      </c>
      <c r="AF25" s="19" t="s">
        <v>217</v>
      </c>
      <c r="AG25" s="117"/>
      <c r="AH25" s="57" t="s">
        <v>23</v>
      </c>
      <c r="AI25" s="119"/>
      <c r="AJ25" s="37" t="s">
        <v>23</v>
      </c>
      <c r="AK25" s="33">
        <f t="shared" si="14"/>
        <v>30</v>
      </c>
      <c r="AL25" s="118"/>
      <c r="AM25" s="135"/>
      <c r="AN25" s="57" t="s">
        <v>23</v>
      </c>
      <c r="AO25" s="54"/>
      <c r="AP25" s="19" t="s">
        <v>23</v>
      </c>
      <c r="AQ25" s="54"/>
      <c r="AR25" s="55" t="s">
        <v>217</v>
      </c>
      <c r="AS25" s="54"/>
      <c r="AT25" s="57" t="s">
        <v>23</v>
      </c>
      <c r="AV25" s="37" t="s">
        <v>23</v>
      </c>
      <c r="AW25" s="52">
        <f t="shared" si="10"/>
        <v>30</v>
      </c>
      <c r="AX25" s="121"/>
      <c r="AY25" s="19" t="s">
        <v>23</v>
      </c>
      <c r="AZ25" s="47"/>
      <c r="BA25" s="19" t="s">
        <v>23</v>
      </c>
      <c r="BB25" s="47"/>
      <c r="BC25" s="19" t="s">
        <v>23</v>
      </c>
      <c r="BD25" s="54"/>
      <c r="BE25" s="57" t="s">
        <v>23</v>
      </c>
      <c r="BG25" s="37" t="s">
        <v>23</v>
      </c>
      <c r="BH25" s="122">
        <f t="shared" si="11"/>
        <v>30</v>
      </c>
      <c r="BI25" s="121"/>
      <c r="BJ25" s="136"/>
      <c r="BK25" s="19" t="s">
        <v>23</v>
      </c>
      <c r="BL25" s="47"/>
      <c r="BM25" s="21" t="s">
        <v>23</v>
      </c>
      <c r="BN25" s="47"/>
      <c r="BO25" s="21" t="s">
        <v>23</v>
      </c>
      <c r="BP25" s="54"/>
      <c r="BQ25" s="57" t="s">
        <v>23</v>
      </c>
      <c r="BS25" s="37" t="s">
        <v>23</v>
      </c>
      <c r="BT25" s="122">
        <f t="shared" si="12"/>
        <v>30</v>
      </c>
      <c r="BU25" s="121"/>
      <c r="BV25" s="21" t="s">
        <v>23</v>
      </c>
      <c r="BW25" s="47"/>
      <c r="BX25" s="19" t="s">
        <v>23</v>
      </c>
      <c r="BY25" s="47"/>
      <c r="BZ25" s="21" t="s">
        <v>23</v>
      </c>
      <c r="CA25" s="54"/>
      <c r="CB25" s="57" t="s">
        <v>23</v>
      </c>
      <c r="CD25" s="37" t="s">
        <v>23</v>
      </c>
      <c r="CE25" s="122">
        <f t="shared" si="13"/>
        <v>30</v>
      </c>
      <c r="CF25" s="121"/>
    </row>
    <row r="26" spans="1:84" s="51" customFormat="1" ht="14.1" customHeight="1">
      <c r="B26" s="26" t="s">
        <v>20</v>
      </c>
      <c r="C26" s="114" t="s">
        <v>129</v>
      </c>
      <c r="D26" s="114" t="s">
        <v>130</v>
      </c>
      <c r="E26" s="22">
        <v>66452</v>
      </c>
      <c r="F26" s="23" t="s">
        <v>170</v>
      </c>
      <c r="G26" s="123"/>
      <c r="H26" s="19">
        <v>31</v>
      </c>
      <c r="I26" s="116"/>
      <c r="J26" s="21">
        <v>29</v>
      </c>
      <c r="K26" s="116"/>
      <c r="L26" s="19">
        <f t="shared" si="0"/>
        <v>60</v>
      </c>
      <c r="M26" s="117"/>
      <c r="N26" s="57">
        <v>25</v>
      </c>
      <c r="O26" s="33">
        <f t="shared" si="1"/>
        <v>30</v>
      </c>
      <c r="P26" s="118"/>
      <c r="Q26" s="65" t="s">
        <v>23</v>
      </c>
      <c r="R26" s="116"/>
      <c r="S26" s="21" t="s">
        <v>23</v>
      </c>
      <c r="T26" s="116"/>
      <c r="U26" s="21">
        <f t="shared" si="2"/>
        <v>0</v>
      </c>
      <c r="V26" s="117"/>
      <c r="W26" s="151" t="s">
        <v>23</v>
      </c>
      <c r="X26" s="119"/>
      <c r="Y26" s="57">
        <f t="shared" si="3"/>
        <v>25</v>
      </c>
      <c r="Z26" s="33">
        <f t="shared" si="4"/>
        <v>30</v>
      </c>
      <c r="AA26" s="124"/>
      <c r="AB26" s="19" t="s">
        <v>23</v>
      </c>
      <c r="AC26" s="36"/>
      <c r="AD26" s="21" t="s">
        <v>23</v>
      </c>
      <c r="AE26" s="116"/>
      <c r="AF26" s="19" t="s">
        <v>217</v>
      </c>
      <c r="AG26" s="117"/>
      <c r="AH26" s="57" t="s">
        <v>23</v>
      </c>
      <c r="AI26" s="119"/>
      <c r="AJ26" s="37" t="s">
        <v>23</v>
      </c>
      <c r="AK26" s="33">
        <f t="shared" si="14"/>
        <v>30</v>
      </c>
      <c r="AL26" s="118"/>
      <c r="AM26" s="135"/>
      <c r="AN26" s="57" t="s">
        <v>23</v>
      </c>
      <c r="AO26" s="54"/>
      <c r="AP26" s="19" t="s">
        <v>23</v>
      </c>
      <c r="AQ26" s="54"/>
      <c r="AR26" s="55" t="s">
        <v>217</v>
      </c>
      <c r="AS26" s="54"/>
      <c r="AT26" s="57" t="s">
        <v>23</v>
      </c>
      <c r="AU26" s="116"/>
      <c r="AV26" s="37" t="s">
        <v>23</v>
      </c>
      <c r="AW26" s="120">
        <f t="shared" si="10"/>
        <v>30</v>
      </c>
      <c r="AX26" s="121"/>
      <c r="AY26" s="19" t="s">
        <v>23</v>
      </c>
      <c r="AZ26" s="47"/>
      <c r="BA26" s="19" t="s">
        <v>23</v>
      </c>
      <c r="BB26" s="47"/>
      <c r="BC26" s="19" t="s">
        <v>23</v>
      </c>
      <c r="BD26" s="54"/>
      <c r="BE26" s="57" t="s">
        <v>23</v>
      </c>
      <c r="BF26" s="116"/>
      <c r="BG26" s="37" t="s">
        <v>23</v>
      </c>
      <c r="BH26" s="122">
        <f t="shared" si="11"/>
        <v>30</v>
      </c>
      <c r="BI26" s="121"/>
      <c r="BJ26" s="136"/>
      <c r="BK26" s="19" t="s">
        <v>23</v>
      </c>
      <c r="BL26" s="47"/>
      <c r="BM26" s="21" t="s">
        <v>23</v>
      </c>
      <c r="BN26" s="47"/>
      <c r="BO26" s="21" t="s">
        <v>23</v>
      </c>
      <c r="BP26" s="54"/>
      <c r="BQ26" s="57" t="s">
        <v>23</v>
      </c>
      <c r="BR26" s="116"/>
      <c r="BS26" s="37" t="s">
        <v>23</v>
      </c>
      <c r="BT26" s="122">
        <f t="shared" si="12"/>
        <v>30</v>
      </c>
      <c r="BU26" s="121"/>
      <c r="BV26" s="21" t="s">
        <v>23</v>
      </c>
      <c r="BW26" s="47"/>
      <c r="BX26" s="19" t="s">
        <v>23</v>
      </c>
      <c r="BY26" s="47"/>
      <c r="BZ26" s="21" t="s">
        <v>23</v>
      </c>
      <c r="CA26" s="54"/>
      <c r="CB26" s="57" t="s">
        <v>23</v>
      </c>
      <c r="CC26" s="116"/>
      <c r="CD26" s="37" t="s">
        <v>23</v>
      </c>
      <c r="CE26" s="122">
        <f t="shared" si="13"/>
        <v>30</v>
      </c>
      <c r="CF26" s="121"/>
    </row>
    <row r="27" spans="1:84" s="116" customFormat="1" ht="14.1" customHeight="1">
      <c r="B27" s="26" t="s">
        <v>21</v>
      </c>
      <c r="C27" s="129" t="s">
        <v>227</v>
      </c>
      <c r="D27" s="129" t="s">
        <v>228</v>
      </c>
      <c r="E27" s="57"/>
      <c r="F27" s="50" t="s">
        <v>32</v>
      </c>
      <c r="G27" s="147"/>
      <c r="H27" s="21">
        <v>29</v>
      </c>
      <c r="I27"/>
      <c r="J27" s="19">
        <v>31</v>
      </c>
      <c r="K27"/>
      <c r="L27" s="19">
        <f t="shared" si="0"/>
        <v>60</v>
      </c>
      <c r="M27" s="2"/>
      <c r="N27" s="57">
        <v>25</v>
      </c>
      <c r="O27" s="33">
        <f t="shared" si="1"/>
        <v>30</v>
      </c>
      <c r="P27"/>
      <c r="Q27" s="57"/>
      <c r="R27"/>
      <c r="S27" s="57"/>
      <c r="T27"/>
      <c r="U27" s="21">
        <f t="shared" si="2"/>
        <v>0</v>
      </c>
      <c r="V27"/>
      <c r="W27" s="151"/>
      <c r="X27"/>
      <c r="Y27" s="57">
        <f t="shared" si="3"/>
        <v>25</v>
      </c>
      <c r="Z27" s="54">
        <f t="shared" si="4"/>
        <v>30</v>
      </c>
      <c r="AA27"/>
      <c r="AB27" s="40"/>
      <c r="AC27"/>
      <c r="AD27" s="40"/>
      <c r="AE27"/>
      <c r="AF27" s="40"/>
      <c r="AG27"/>
      <c r="AH27" s="40"/>
      <c r="AI27"/>
      <c r="AJ27" s="40"/>
      <c r="AK27" s="40"/>
      <c r="AL27"/>
      <c r="AM27" s="92"/>
      <c r="AN27" s="57"/>
      <c r="AO27" s="15"/>
      <c r="AP27" s="57"/>
      <c r="AQ27" s="15"/>
      <c r="AR27" s="57"/>
      <c r="AS27" s="15"/>
      <c r="AT27" s="57"/>
      <c r="AU27"/>
      <c r="AV27" s="57"/>
      <c r="AW27" s="40"/>
      <c r="AX27"/>
      <c r="AY27" s="57"/>
      <c r="AZ27" s="15"/>
      <c r="BA27" s="57"/>
      <c r="BB27" s="15"/>
      <c r="BC27" s="57"/>
      <c r="BD27" s="15"/>
      <c r="BE27" s="57"/>
      <c r="BF27"/>
      <c r="BG27" s="57"/>
      <c r="BH27" s="45"/>
      <c r="BI27"/>
      <c r="BJ27" s="92"/>
      <c r="BK27" s="40"/>
      <c r="BL27"/>
      <c r="BM27" s="40"/>
      <c r="BN27"/>
      <c r="BO27" s="40"/>
      <c r="BP27"/>
      <c r="BQ27" s="40"/>
      <c r="BR27"/>
      <c r="BS27" s="40"/>
      <c r="BT27" s="40"/>
      <c r="BU27"/>
      <c r="BV27" s="40"/>
      <c r="BW27"/>
      <c r="BX27" s="40"/>
      <c r="BY27"/>
      <c r="BZ27" s="40"/>
      <c r="CA27"/>
      <c r="CB27" s="40"/>
      <c r="CC27"/>
      <c r="CD27" s="40"/>
      <c r="CE27" s="40"/>
      <c r="CF27"/>
    </row>
    <row r="28" spans="1:84" s="116" customFormat="1" ht="14.1" customHeight="1">
      <c r="B28" s="26" t="s">
        <v>22</v>
      </c>
      <c r="C28" s="53" t="s">
        <v>267</v>
      </c>
      <c r="D28" s="53" t="s">
        <v>206</v>
      </c>
      <c r="E28" s="22">
        <v>29034</v>
      </c>
      <c r="F28" s="24" t="s">
        <v>268</v>
      </c>
      <c r="G28" s="123"/>
      <c r="H28" s="21" t="s">
        <v>23</v>
      </c>
      <c r="J28" s="21" t="s">
        <v>23</v>
      </c>
      <c r="L28" s="21">
        <f t="shared" si="0"/>
        <v>0</v>
      </c>
      <c r="M28" s="117"/>
      <c r="N28" s="57" t="s">
        <v>23</v>
      </c>
      <c r="O28" s="33" t="e">
        <f t="shared" si="1"/>
        <v>#DIV/0!</v>
      </c>
      <c r="P28" s="121"/>
      <c r="Q28" s="65">
        <v>31</v>
      </c>
      <c r="S28" s="21">
        <v>33</v>
      </c>
      <c r="U28" s="19">
        <f t="shared" si="2"/>
        <v>64</v>
      </c>
      <c r="V28" s="117"/>
      <c r="W28" s="151">
        <v>25</v>
      </c>
      <c r="X28" s="119"/>
      <c r="Y28" s="57">
        <f t="shared" si="3"/>
        <v>25</v>
      </c>
      <c r="Z28" s="33">
        <f t="shared" si="4"/>
        <v>32</v>
      </c>
      <c r="AA28" s="121"/>
      <c r="AB28" s="19" t="s">
        <v>23</v>
      </c>
      <c r="AC28" s="36"/>
      <c r="AD28" s="21" t="s">
        <v>23</v>
      </c>
      <c r="AF28" s="19" t="s">
        <v>217</v>
      </c>
      <c r="AG28" s="117"/>
      <c r="AH28" s="57" t="s">
        <v>23</v>
      </c>
      <c r="AI28" s="119"/>
      <c r="AJ28" s="37" t="s">
        <v>23</v>
      </c>
      <c r="AK28" s="33">
        <f>AVERAGE(AD28,AB28,S28,Q28,J28,H28)</f>
        <v>32</v>
      </c>
      <c r="AL28" s="121"/>
      <c r="AM28" s="136"/>
      <c r="AN28" s="57" t="s">
        <v>23</v>
      </c>
      <c r="AO28" s="54"/>
      <c r="AP28" s="19" t="s">
        <v>23</v>
      </c>
      <c r="AQ28" s="54"/>
      <c r="AR28" s="55" t="s">
        <v>217</v>
      </c>
      <c r="AS28" s="54"/>
      <c r="AT28" s="57" t="s">
        <v>23</v>
      </c>
      <c r="AV28" s="37" t="s">
        <v>23</v>
      </c>
      <c r="AW28" s="120">
        <f>AVERAGE(H28,J28,Q28,S28,AB28,AD28,AN28,AP28)</f>
        <v>32</v>
      </c>
      <c r="AX28" s="121"/>
      <c r="AY28" s="19" t="s">
        <v>23</v>
      </c>
      <c r="AZ28" s="47"/>
      <c r="BA28" s="19" t="s">
        <v>23</v>
      </c>
      <c r="BB28" s="47"/>
      <c r="BC28" s="19" t="s">
        <v>23</v>
      </c>
      <c r="BD28" s="54"/>
      <c r="BE28" s="57" t="s">
        <v>23</v>
      </c>
      <c r="BG28" s="37" t="s">
        <v>23</v>
      </c>
      <c r="BH28" s="122">
        <f>AVERAGE(BA28,AY28,AP28,AN28,AD28,AB28,S28,Q28,J28,H28)</f>
        <v>32</v>
      </c>
      <c r="BI28" s="121"/>
      <c r="BJ28" s="136"/>
      <c r="BK28" s="19" t="s">
        <v>23</v>
      </c>
      <c r="BL28" s="47"/>
      <c r="BM28" s="21" t="s">
        <v>23</v>
      </c>
      <c r="BN28" s="47"/>
      <c r="BO28" s="21" t="s">
        <v>23</v>
      </c>
      <c r="BP28" s="54"/>
      <c r="BQ28" s="57" t="s">
        <v>23</v>
      </c>
      <c r="BS28" s="37" t="s">
        <v>23</v>
      </c>
      <c r="BT28" s="122">
        <f>AVERAGE(BK28:BM28,AY28:BA28,AN28:AP28,AB28:AD28,Q28:S28,H28:J28)</f>
        <v>32</v>
      </c>
      <c r="BU28" s="121"/>
      <c r="BV28" s="21" t="s">
        <v>23</v>
      </c>
      <c r="BW28" s="47"/>
      <c r="BX28" s="19" t="s">
        <v>23</v>
      </c>
      <c r="BY28" s="47"/>
      <c r="BZ28" s="21" t="s">
        <v>23</v>
      </c>
      <c r="CA28" s="54"/>
      <c r="CB28" s="57" t="s">
        <v>23</v>
      </c>
      <c r="CD28" s="37" t="s">
        <v>23</v>
      </c>
      <c r="CE28" s="122">
        <f>AVERAGE(BX28,BV28,BM28,BK28,BA28,AY28,AP28,AN28,AD28,AB28,S28,Q28,J28,H28)</f>
        <v>32</v>
      </c>
      <c r="CF28" s="118"/>
    </row>
    <row r="29" spans="1:84" s="5" customFormat="1" ht="14.1" customHeight="1">
      <c r="A29" s="144"/>
      <c r="B29" s="26" t="s">
        <v>73</v>
      </c>
      <c r="C29" s="53" t="s">
        <v>181</v>
      </c>
      <c r="D29" s="53" t="s">
        <v>182</v>
      </c>
      <c r="E29" s="22">
        <v>37766</v>
      </c>
      <c r="F29" s="24" t="s">
        <v>170</v>
      </c>
      <c r="G29" s="123"/>
      <c r="H29" s="21" t="s">
        <v>23</v>
      </c>
      <c r="I29" s="116"/>
      <c r="J29" s="21" t="s">
        <v>23</v>
      </c>
      <c r="K29" s="116"/>
      <c r="L29" s="21">
        <f t="shared" si="0"/>
        <v>0</v>
      </c>
      <c r="M29" s="117"/>
      <c r="N29" s="57" t="s">
        <v>23</v>
      </c>
      <c r="O29" s="33" t="e">
        <f t="shared" si="1"/>
        <v>#DIV/0!</v>
      </c>
      <c r="P29" s="121"/>
      <c r="Q29" s="65">
        <v>32</v>
      </c>
      <c r="R29" s="116"/>
      <c r="S29" s="21">
        <v>32</v>
      </c>
      <c r="T29" s="116"/>
      <c r="U29" s="19">
        <f t="shared" si="2"/>
        <v>64</v>
      </c>
      <c r="V29" s="117"/>
      <c r="W29" s="151">
        <v>25</v>
      </c>
      <c r="X29" s="119"/>
      <c r="Y29" s="57">
        <f t="shared" si="3"/>
        <v>25</v>
      </c>
      <c r="Z29" s="54">
        <f t="shared" si="4"/>
        <v>32</v>
      </c>
      <c r="AA29" s="121"/>
      <c r="AB29" s="19" t="s">
        <v>23</v>
      </c>
      <c r="AC29" s="36"/>
      <c r="AD29" s="21" t="s">
        <v>23</v>
      </c>
      <c r="AE29" s="116"/>
      <c r="AF29" s="19" t="s">
        <v>217</v>
      </c>
      <c r="AG29" s="117"/>
      <c r="AH29" s="57" t="s">
        <v>23</v>
      </c>
      <c r="AI29" s="119"/>
      <c r="AJ29" s="37" t="s">
        <v>23</v>
      </c>
      <c r="AK29" s="119">
        <f>AVERAGE(AD29,AB29,S29,Q29,J29,H29)</f>
        <v>32</v>
      </c>
      <c r="AL29" s="121"/>
      <c r="AM29" s="136"/>
      <c r="AN29" s="57" t="s">
        <v>23</v>
      </c>
      <c r="AO29" s="54"/>
      <c r="AP29" s="19" t="s">
        <v>23</v>
      </c>
      <c r="AQ29" s="54"/>
      <c r="AR29" s="55" t="s">
        <v>217</v>
      </c>
      <c r="AS29" s="54"/>
      <c r="AT29" s="57" t="s">
        <v>23</v>
      </c>
      <c r="AU29" s="116"/>
      <c r="AV29" s="37" t="s">
        <v>23</v>
      </c>
      <c r="AW29" s="120">
        <f>AVERAGE(H29,J29,Q29,S29,AB29,AD29,AN29,AP29)</f>
        <v>32</v>
      </c>
      <c r="AX29" s="121"/>
      <c r="AY29" s="19" t="s">
        <v>23</v>
      </c>
      <c r="AZ29" s="47"/>
      <c r="BA29" s="19" t="s">
        <v>23</v>
      </c>
      <c r="BB29" s="47"/>
      <c r="BC29" s="19" t="s">
        <v>23</v>
      </c>
      <c r="BD29" s="54"/>
      <c r="BE29" s="57" t="s">
        <v>23</v>
      </c>
      <c r="BF29" s="116"/>
      <c r="BG29" s="37" t="s">
        <v>23</v>
      </c>
      <c r="BH29" s="122">
        <f>AVERAGE(BA29,AY29,AP29,AN29,AD29,AB29,S29,Q29,J29,H29)</f>
        <v>32</v>
      </c>
      <c r="BI29" s="121"/>
      <c r="BJ29" s="136"/>
      <c r="BK29" s="19" t="s">
        <v>23</v>
      </c>
      <c r="BL29" s="47"/>
      <c r="BM29" s="21" t="s">
        <v>23</v>
      </c>
      <c r="BN29" s="47"/>
      <c r="BO29" s="21" t="s">
        <v>23</v>
      </c>
      <c r="BP29" s="54"/>
      <c r="BQ29" s="57" t="s">
        <v>23</v>
      </c>
      <c r="BR29" s="116"/>
      <c r="BS29" s="37" t="s">
        <v>23</v>
      </c>
      <c r="BT29" s="122">
        <f>AVERAGE(BK29:BM29,AY29:BA29,AN29:AP29,AB29:AD29,Q29:S29,H29:J29)</f>
        <v>32</v>
      </c>
      <c r="BU29" s="121"/>
      <c r="BV29" s="21" t="s">
        <v>23</v>
      </c>
      <c r="BW29" s="47"/>
      <c r="BX29" s="19" t="s">
        <v>23</v>
      </c>
      <c r="BY29" s="47"/>
      <c r="BZ29" s="21" t="s">
        <v>23</v>
      </c>
      <c r="CA29" s="54"/>
      <c r="CB29" s="57" t="s">
        <v>23</v>
      </c>
      <c r="CC29" s="116"/>
      <c r="CD29" s="37" t="s">
        <v>23</v>
      </c>
      <c r="CE29" s="122">
        <f>AVERAGE(BX29,BV29,BM29,BK29,BA29,AY29,AP29,AN29,AD29,AB29,S29,Q29,J29,H29)</f>
        <v>32</v>
      </c>
      <c r="CF29" s="118"/>
    </row>
    <row r="30" spans="1:84" s="116" customFormat="1" ht="14.1" customHeight="1">
      <c r="B30" s="26" t="s">
        <v>74</v>
      </c>
      <c r="C30" s="53" t="s">
        <v>269</v>
      </c>
      <c r="D30" s="53" t="s">
        <v>270</v>
      </c>
      <c r="E30" s="22">
        <v>884</v>
      </c>
      <c r="F30" s="24" t="s">
        <v>196</v>
      </c>
      <c r="G30" s="123"/>
      <c r="H30" s="21" t="s">
        <v>23</v>
      </c>
      <c r="J30" s="21" t="s">
        <v>23</v>
      </c>
      <c r="L30" s="21">
        <f t="shared" si="0"/>
        <v>0</v>
      </c>
      <c r="M30" s="117"/>
      <c r="N30" s="57" t="s">
        <v>23</v>
      </c>
      <c r="O30" s="33" t="e">
        <f t="shared" si="1"/>
        <v>#DIV/0!</v>
      </c>
      <c r="P30" s="121"/>
      <c r="Q30" s="65">
        <v>33</v>
      </c>
      <c r="S30" s="21">
        <v>31</v>
      </c>
      <c r="U30" s="19">
        <f t="shared" si="2"/>
        <v>64</v>
      </c>
      <c r="V30" s="117"/>
      <c r="W30" s="151">
        <v>25</v>
      </c>
      <c r="X30" s="119"/>
      <c r="Y30" s="57">
        <f t="shared" si="3"/>
        <v>25</v>
      </c>
      <c r="Z30" s="33">
        <f t="shared" si="4"/>
        <v>32</v>
      </c>
      <c r="AA30" s="121"/>
      <c r="AB30" s="19" t="s">
        <v>23</v>
      </c>
      <c r="AC30" s="36"/>
      <c r="AD30" s="21" t="s">
        <v>23</v>
      </c>
      <c r="AF30" s="19" t="s">
        <v>217</v>
      </c>
      <c r="AG30" s="117"/>
      <c r="AH30" s="57" t="s">
        <v>23</v>
      </c>
      <c r="AI30" s="119"/>
      <c r="AJ30" s="37" t="s">
        <v>23</v>
      </c>
      <c r="AK30" s="33">
        <f>AVERAGE(AD30,AB30,S30,Q30,J30,H30)</f>
        <v>32</v>
      </c>
      <c r="AL30" s="121"/>
      <c r="AM30" s="136"/>
      <c r="AN30" s="57" t="s">
        <v>23</v>
      </c>
      <c r="AO30" s="54"/>
      <c r="AP30" s="19" t="s">
        <v>23</v>
      </c>
      <c r="AQ30" s="54"/>
      <c r="AR30" s="55" t="s">
        <v>217</v>
      </c>
      <c r="AS30" s="54"/>
      <c r="AT30" s="57" t="s">
        <v>23</v>
      </c>
      <c r="AV30" s="37" t="s">
        <v>23</v>
      </c>
      <c r="AW30" s="120">
        <f>AVERAGE(H30,J30,Q30,S30,AB30,AD30,AN30,AP30)</f>
        <v>32</v>
      </c>
      <c r="AX30" s="121"/>
      <c r="AY30" s="19" t="s">
        <v>23</v>
      </c>
      <c r="AZ30" s="47"/>
      <c r="BA30" s="19" t="s">
        <v>23</v>
      </c>
      <c r="BB30" s="47"/>
      <c r="BC30" s="19" t="s">
        <v>23</v>
      </c>
      <c r="BD30" s="54"/>
      <c r="BE30" s="57" t="s">
        <v>23</v>
      </c>
      <c r="BG30" s="37" t="s">
        <v>23</v>
      </c>
      <c r="BH30" s="122">
        <f>AVERAGE(BA30,AY30,AP30,AN30,AD30,AB30,S30,Q30,J30,H30)</f>
        <v>32</v>
      </c>
      <c r="BI30" s="121"/>
      <c r="BJ30" s="136"/>
      <c r="BK30" s="19" t="s">
        <v>23</v>
      </c>
      <c r="BL30" s="47"/>
      <c r="BM30" s="21" t="s">
        <v>23</v>
      </c>
      <c r="BN30" s="47"/>
      <c r="BO30" s="21" t="s">
        <v>23</v>
      </c>
      <c r="BP30" s="54"/>
      <c r="BQ30" s="57" t="s">
        <v>23</v>
      </c>
      <c r="BS30" s="37" t="s">
        <v>23</v>
      </c>
      <c r="BT30" s="122">
        <f>AVERAGE(BK30:BM30,AY30:BA30,AN30:AP30,AB30:AD30,Q30:S30,H30:J30)</f>
        <v>32</v>
      </c>
      <c r="BU30" s="121"/>
      <c r="BV30" s="21" t="s">
        <v>23</v>
      </c>
      <c r="BW30" s="47"/>
      <c r="BX30" s="19" t="s">
        <v>23</v>
      </c>
      <c r="BY30" s="47"/>
      <c r="BZ30" s="21" t="s">
        <v>23</v>
      </c>
      <c r="CA30" s="54"/>
      <c r="CB30" s="57" t="s">
        <v>23</v>
      </c>
      <c r="CD30" s="37" t="s">
        <v>23</v>
      </c>
      <c r="CE30" s="122">
        <f>AVERAGE(BX30,BV30,BM30,BK30,BA30,AY30,AP30,AN30,AD30,AB30,S30,Q30,J30,H30)</f>
        <v>32</v>
      </c>
      <c r="CF30" s="118"/>
    </row>
    <row r="31" spans="1:84" s="116" customFormat="1" ht="14.1" customHeight="1">
      <c r="B31" s="26" t="s">
        <v>75</v>
      </c>
      <c r="C31" s="129" t="s">
        <v>225</v>
      </c>
      <c r="D31" s="129" t="s">
        <v>226</v>
      </c>
      <c r="E31" s="57">
        <v>35546</v>
      </c>
      <c r="F31" s="50" t="s">
        <v>196</v>
      </c>
      <c r="G31" s="147"/>
      <c r="H31" s="19">
        <v>35</v>
      </c>
      <c r="I31"/>
      <c r="J31" s="19">
        <v>33</v>
      </c>
      <c r="K31"/>
      <c r="L31" s="19">
        <f t="shared" si="0"/>
        <v>68</v>
      </c>
      <c r="M31" s="2"/>
      <c r="N31" s="57">
        <v>6</v>
      </c>
      <c r="O31" s="33">
        <f t="shared" si="1"/>
        <v>34</v>
      </c>
      <c r="P31"/>
      <c r="Q31" s="57">
        <v>30</v>
      </c>
      <c r="R31"/>
      <c r="S31" s="57">
        <v>35</v>
      </c>
      <c r="T31"/>
      <c r="U31" s="19">
        <f t="shared" si="2"/>
        <v>65</v>
      </c>
      <c r="V31"/>
      <c r="W31" s="151">
        <v>18</v>
      </c>
      <c r="X31"/>
      <c r="Y31" s="57">
        <f t="shared" si="3"/>
        <v>24</v>
      </c>
      <c r="Z31" s="54">
        <f t="shared" si="4"/>
        <v>33.25</v>
      </c>
      <c r="AA31"/>
      <c r="AB31" s="40"/>
      <c r="AC31"/>
      <c r="AD31" s="40"/>
      <c r="AE31"/>
      <c r="AF31" s="40"/>
      <c r="AG31"/>
      <c r="AH31" s="40"/>
      <c r="AI31"/>
      <c r="AJ31" s="40"/>
      <c r="AK31" s="40"/>
      <c r="AL31"/>
      <c r="AM31" s="92"/>
      <c r="AN31" s="57"/>
      <c r="AO31" s="15"/>
      <c r="AP31" s="57"/>
      <c r="AQ31" s="15"/>
      <c r="AR31" s="57"/>
      <c r="AS31" s="15"/>
      <c r="AT31" s="57"/>
      <c r="AU31"/>
      <c r="AV31" s="57"/>
      <c r="AW31" s="40"/>
      <c r="AX31"/>
      <c r="AY31" s="57"/>
      <c r="AZ31" s="15"/>
      <c r="BA31" s="57"/>
      <c r="BB31" s="15"/>
      <c r="BC31" s="57"/>
      <c r="BD31" s="15"/>
      <c r="BE31" s="57"/>
      <c r="BF31"/>
      <c r="BG31" s="57"/>
      <c r="BH31" s="45"/>
      <c r="BI31"/>
      <c r="BJ31" s="92"/>
      <c r="BK31" s="40"/>
      <c r="BL31"/>
      <c r="BM31" s="40"/>
      <c r="BN31"/>
      <c r="BO31" s="40"/>
      <c r="BP31"/>
      <c r="BQ31" s="40"/>
      <c r="BR31"/>
      <c r="BS31" s="40"/>
      <c r="BT31" s="40"/>
      <c r="BU31"/>
      <c r="BV31" s="40"/>
      <c r="BW31"/>
      <c r="BX31" s="40"/>
      <c r="BY31"/>
      <c r="BZ31" s="40"/>
      <c r="CA31"/>
      <c r="CB31" s="40"/>
      <c r="CC31"/>
      <c r="CD31" s="40"/>
      <c r="CE31" s="40"/>
      <c r="CF31"/>
    </row>
    <row r="32" spans="1:84" s="116" customFormat="1" ht="14.1" customHeight="1">
      <c r="B32" s="26" t="s">
        <v>76</v>
      </c>
      <c r="C32" s="53" t="s">
        <v>241</v>
      </c>
      <c r="D32" s="53" t="s">
        <v>242</v>
      </c>
      <c r="E32" s="151">
        <v>44728</v>
      </c>
      <c r="F32" s="23" t="s">
        <v>64</v>
      </c>
      <c r="G32" s="123"/>
      <c r="H32" s="19">
        <v>34</v>
      </c>
      <c r="J32" s="21">
        <v>29</v>
      </c>
      <c r="L32" s="19">
        <f t="shared" si="0"/>
        <v>63</v>
      </c>
      <c r="M32" s="117"/>
      <c r="N32" s="57">
        <v>17</v>
      </c>
      <c r="O32" s="33">
        <f t="shared" si="1"/>
        <v>31.5</v>
      </c>
      <c r="P32" s="118"/>
      <c r="Q32" s="65">
        <v>38</v>
      </c>
      <c r="S32" s="21">
        <v>33</v>
      </c>
      <c r="U32" s="19">
        <f t="shared" si="2"/>
        <v>71</v>
      </c>
      <c r="V32" s="117"/>
      <c r="W32" s="151">
        <v>5</v>
      </c>
      <c r="X32" s="119"/>
      <c r="Y32" s="57">
        <f t="shared" si="3"/>
        <v>22</v>
      </c>
      <c r="Z32" s="33">
        <f t="shared" si="4"/>
        <v>33.5</v>
      </c>
      <c r="AA32" s="118"/>
      <c r="AB32" s="19" t="s">
        <v>23</v>
      </c>
      <c r="AC32" s="36"/>
      <c r="AD32" s="21" t="s">
        <v>23</v>
      </c>
      <c r="AF32" s="19" t="s">
        <v>217</v>
      </c>
      <c r="AG32" s="117"/>
      <c r="AH32" s="57" t="s">
        <v>23</v>
      </c>
      <c r="AI32" s="119"/>
      <c r="AJ32" s="37" t="s">
        <v>23</v>
      </c>
      <c r="AK32" s="33">
        <f>AVERAGE(AD32,AB32,S32,Q32,J32,H32)</f>
        <v>33.5</v>
      </c>
      <c r="AL32" s="118"/>
      <c r="AM32" s="135"/>
      <c r="AN32" s="57" t="s">
        <v>23</v>
      </c>
      <c r="AO32" s="54"/>
      <c r="AP32" s="19" t="s">
        <v>23</v>
      </c>
      <c r="AQ32" s="54"/>
      <c r="AR32" s="55" t="s">
        <v>217</v>
      </c>
      <c r="AS32" s="54"/>
      <c r="AT32" s="57" t="s">
        <v>23</v>
      </c>
      <c r="AV32" s="37" t="s">
        <v>23</v>
      </c>
      <c r="AW32" s="120">
        <f>AVERAGE(H32,J32,Q32,S32,AB32,AD32,AN32,AP32)</f>
        <v>33.5</v>
      </c>
      <c r="AX32" s="118"/>
      <c r="AY32" s="19" t="s">
        <v>23</v>
      </c>
      <c r="AZ32" s="47"/>
      <c r="BA32" s="19" t="s">
        <v>23</v>
      </c>
      <c r="BB32" s="47"/>
      <c r="BC32" s="19" t="s">
        <v>23</v>
      </c>
      <c r="BD32" s="54"/>
      <c r="BE32" s="57" t="s">
        <v>23</v>
      </c>
      <c r="BG32" s="37" t="s">
        <v>23</v>
      </c>
      <c r="BH32" s="122">
        <f>AVERAGE(BA32,AY32,AP32,AN32,AD32,AB32,S32,Q32,J32,H32)</f>
        <v>33.5</v>
      </c>
      <c r="BI32" s="118"/>
      <c r="BJ32" s="135"/>
      <c r="BK32" s="19" t="s">
        <v>23</v>
      </c>
      <c r="BL32" s="47"/>
      <c r="BM32" s="21" t="s">
        <v>23</v>
      </c>
      <c r="BN32" s="47"/>
      <c r="BO32" s="21" t="s">
        <v>23</v>
      </c>
      <c r="BP32" s="54"/>
      <c r="BQ32" s="57" t="s">
        <v>23</v>
      </c>
      <c r="BS32" s="37" t="s">
        <v>23</v>
      </c>
      <c r="BT32" s="122">
        <f>AVERAGE(BK32:BM32,AY32:BA32,AN32:AP32,AB32:AD32,Q32:S32,H32:J32)</f>
        <v>33.5</v>
      </c>
      <c r="BU32" s="118"/>
      <c r="BV32" s="21" t="s">
        <v>23</v>
      </c>
      <c r="BW32" s="47"/>
      <c r="BX32" s="19" t="s">
        <v>23</v>
      </c>
      <c r="BY32" s="47"/>
      <c r="BZ32" s="21" t="s">
        <v>23</v>
      </c>
      <c r="CA32" s="54"/>
      <c r="CB32" s="57" t="s">
        <v>23</v>
      </c>
      <c r="CD32" s="37" t="s">
        <v>23</v>
      </c>
      <c r="CE32" s="122">
        <f>AVERAGE(BX32,BV32,BM32,BK32,BA32,AY32,AP32,AN32,AD32,AB32,S32,Q32,J32,H32)</f>
        <v>33.5</v>
      </c>
      <c r="CF32" s="118"/>
    </row>
    <row r="33" spans="2:84" s="116" customFormat="1" ht="14.1" customHeight="1">
      <c r="B33" s="26" t="s">
        <v>81</v>
      </c>
      <c r="C33" s="129" t="s">
        <v>229</v>
      </c>
      <c r="D33" s="129" t="s">
        <v>46</v>
      </c>
      <c r="E33" s="57">
        <v>66399</v>
      </c>
      <c r="F33" s="50" t="s">
        <v>230</v>
      </c>
      <c r="G33" s="147"/>
      <c r="H33" s="19">
        <v>33</v>
      </c>
      <c r="I33"/>
      <c r="J33" s="19">
        <v>33</v>
      </c>
      <c r="K33"/>
      <c r="L33" s="19">
        <f t="shared" si="0"/>
        <v>66</v>
      </c>
      <c r="M33" s="2"/>
      <c r="N33" s="57">
        <v>11</v>
      </c>
      <c r="O33" s="33">
        <f t="shared" si="1"/>
        <v>33</v>
      </c>
      <c r="P33"/>
      <c r="Q33" s="57">
        <v>32</v>
      </c>
      <c r="R33"/>
      <c r="S33" s="57">
        <v>37</v>
      </c>
      <c r="T33"/>
      <c r="U33" s="19">
        <f t="shared" si="2"/>
        <v>69</v>
      </c>
      <c r="V33"/>
      <c r="W33" s="151">
        <v>11</v>
      </c>
      <c r="X33"/>
      <c r="Y33" s="57">
        <f t="shared" si="3"/>
        <v>22</v>
      </c>
      <c r="Z33" s="33">
        <f t="shared" si="4"/>
        <v>33.75</v>
      </c>
      <c r="AA33"/>
      <c r="AB33" s="40"/>
      <c r="AC33"/>
      <c r="AD33" s="40"/>
      <c r="AE33"/>
      <c r="AF33" s="40"/>
      <c r="AG33"/>
      <c r="AH33" s="40"/>
      <c r="AI33"/>
      <c r="AJ33" s="40"/>
      <c r="AK33" s="40"/>
      <c r="AL33"/>
      <c r="AM33" s="92"/>
      <c r="AN33" s="57"/>
      <c r="AO33" s="15"/>
      <c r="AP33" s="57"/>
      <c r="AQ33" s="15"/>
      <c r="AR33" s="57"/>
      <c r="AS33" s="15"/>
      <c r="AT33" s="57"/>
      <c r="AU33"/>
      <c r="AV33" s="57"/>
      <c r="AW33" s="40"/>
      <c r="AX33"/>
      <c r="AY33" s="57"/>
      <c r="AZ33" s="15"/>
      <c r="BA33" s="57"/>
      <c r="BB33" s="15"/>
      <c r="BC33" s="57"/>
      <c r="BD33" s="15"/>
      <c r="BE33" s="57"/>
      <c r="BF33"/>
      <c r="BG33" s="57"/>
      <c r="BH33" s="45"/>
      <c r="BI33"/>
      <c r="BJ33" s="92"/>
      <c r="BK33" s="40"/>
      <c r="BL33"/>
      <c r="BM33" s="40"/>
      <c r="BN33"/>
      <c r="BO33" s="40"/>
      <c r="BP33"/>
      <c r="BQ33" s="40"/>
      <c r="BR33"/>
      <c r="BS33" s="40"/>
      <c r="BT33" s="40"/>
      <c r="BU33"/>
      <c r="BV33" s="40"/>
      <c r="BW33"/>
      <c r="BX33" s="40"/>
      <c r="BY33"/>
      <c r="BZ33" s="40"/>
      <c r="CA33"/>
      <c r="CB33" s="40"/>
      <c r="CC33"/>
      <c r="CD33" s="40"/>
      <c r="CE33" s="40"/>
      <c r="CF33"/>
    </row>
    <row r="34" spans="2:84" s="51" customFormat="1" ht="14.1" customHeight="1">
      <c r="B34" s="26" t="s">
        <v>82</v>
      </c>
      <c r="C34" s="132" t="s">
        <v>67</v>
      </c>
      <c r="D34" s="132" t="s">
        <v>68</v>
      </c>
      <c r="E34" s="22">
        <v>66395</v>
      </c>
      <c r="F34" s="23" t="s">
        <v>100</v>
      </c>
      <c r="G34" s="123"/>
      <c r="H34" s="19">
        <v>30</v>
      </c>
      <c r="I34" s="116"/>
      <c r="J34" s="19">
        <v>31</v>
      </c>
      <c r="K34" s="116"/>
      <c r="L34" s="19">
        <f t="shared" si="0"/>
        <v>61</v>
      </c>
      <c r="M34" s="117"/>
      <c r="N34" s="57">
        <v>21</v>
      </c>
      <c r="O34" s="33">
        <f t="shared" si="1"/>
        <v>30.5</v>
      </c>
      <c r="P34" s="118"/>
      <c r="Q34" s="65" t="s">
        <v>23</v>
      </c>
      <c r="R34" s="116"/>
      <c r="S34" s="21" t="s">
        <v>23</v>
      </c>
      <c r="T34" s="116"/>
      <c r="U34" s="21">
        <f t="shared" si="2"/>
        <v>0</v>
      </c>
      <c r="V34" s="117"/>
      <c r="W34" s="151" t="s">
        <v>23</v>
      </c>
      <c r="X34" s="119"/>
      <c r="Y34" s="57">
        <f t="shared" si="3"/>
        <v>21</v>
      </c>
      <c r="Z34" s="54">
        <f t="shared" si="4"/>
        <v>30.5</v>
      </c>
      <c r="AA34" s="118"/>
      <c r="AB34" s="19" t="s">
        <v>23</v>
      </c>
      <c r="AC34" s="36"/>
      <c r="AD34" s="21" t="s">
        <v>23</v>
      </c>
      <c r="AE34" s="116"/>
      <c r="AF34" s="19" t="s">
        <v>217</v>
      </c>
      <c r="AG34" s="117"/>
      <c r="AH34" s="57" t="s">
        <v>23</v>
      </c>
      <c r="AI34" s="119"/>
      <c r="AJ34" s="37" t="s">
        <v>23</v>
      </c>
      <c r="AK34" s="33">
        <f t="shared" ref="AK34:AK39" si="15">AVERAGE(AD34,AB34,S34,Q34,J34,H34)</f>
        <v>30.5</v>
      </c>
      <c r="AL34" s="118"/>
      <c r="AM34" s="135"/>
      <c r="AN34" s="57" t="s">
        <v>23</v>
      </c>
      <c r="AO34" s="54"/>
      <c r="AP34" s="19" t="s">
        <v>23</v>
      </c>
      <c r="AQ34" s="54"/>
      <c r="AR34" s="55" t="s">
        <v>217</v>
      </c>
      <c r="AS34" s="54"/>
      <c r="AT34" s="57" t="s">
        <v>23</v>
      </c>
      <c r="AU34" s="116"/>
      <c r="AV34" s="37" t="s">
        <v>23</v>
      </c>
      <c r="AW34" s="52">
        <f t="shared" ref="AW34:AW39" si="16">AVERAGE(H34,J34,Q34,S34,AB34,AD34,AN34,AP34)</f>
        <v>30.5</v>
      </c>
      <c r="AX34" s="118"/>
      <c r="AY34" s="19" t="s">
        <v>23</v>
      </c>
      <c r="AZ34" s="47"/>
      <c r="BA34" s="19" t="s">
        <v>23</v>
      </c>
      <c r="BB34" s="47"/>
      <c r="BC34" s="19" t="s">
        <v>23</v>
      </c>
      <c r="BD34" s="54"/>
      <c r="BE34" s="57" t="s">
        <v>23</v>
      </c>
      <c r="BF34" s="116"/>
      <c r="BG34" s="37" t="s">
        <v>23</v>
      </c>
      <c r="BH34" s="122">
        <f t="shared" ref="BH34:BH39" si="17">AVERAGE(BA34,AY34,AP34,AN34,AD34,AB34,S34,Q34,J34,H34)</f>
        <v>30.5</v>
      </c>
      <c r="BI34" s="118"/>
      <c r="BJ34" s="135"/>
      <c r="BK34" s="19" t="s">
        <v>23</v>
      </c>
      <c r="BL34" s="47"/>
      <c r="BM34" s="21" t="s">
        <v>23</v>
      </c>
      <c r="BN34" s="47"/>
      <c r="BO34" s="21" t="s">
        <v>23</v>
      </c>
      <c r="BP34" s="54"/>
      <c r="BQ34" s="57" t="s">
        <v>23</v>
      </c>
      <c r="BR34" s="116"/>
      <c r="BS34" s="37" t="s">
        <v>23</v>
      </c>
      <c r="BT34" s="122">
        <f t="shared" ref="BT34:BT39" si="18">AVERAGE(BK34:BM34,AY34:BA34,AN34:AP34,AB34:AD34,Q34:S34,H34:J34)</f>
        <v>30.5</v>
      </c>
      <c r="BU34" s="118"/>
      <c r="BV34" s="21" t="s">
        <v>23</v>
      </c>
      <c r="BW34" s="47"/>
      <c r="BX34" s="19" t="s">
        <v>23</v>
      </c>
      <c r="BY34" s="47"/>
      <c r="BZ34" s="21" t="s">
        <v>23</v>
      </c>
      <c r="CA34" s="54"/>
      <c r="CB34" s="57" t="s">
        <v>23</v>
      </c>
      <c r="CC34" s="116"/>
      <c r="CD34" s="37" t="s">
        <v>23</v>
      </c>
      <c r="CE34" s="122">
        <f t="shared" ref="CE34:CE39" si="19">AVERAGE(BX34,BV34,BM34,BK34,BA34,AY34,AP34,AN34,AD34,AB34,S34,Q34,J34,H34)</f>
        <v>30.5</v>
      </c>
      <c r="CF34" s="118"/>
    </row>
    <row r="35" spans="2:84" s="116" customFormat="1" ht="14.1" customHeight="1">
      <c r="B35" s="26" t="s">
        <v>83</v>
      </c>
      <c r="C35" s="114" t="s">
        <v>38</v>
      </c>
      <c r="D35" s="114" t="s">
        <v>39</v>
      </c>
      <c r="E35" s="22">
        <v>38641</v>
      </c>
      <c r="F35" s="23" t="s">
        <v>32</v>
      </c>
      <c r="G35" s="123"/>
      <c r="H35" s="19">
        <v>35</v>
      </c>
      <c r="J35" s="21">
        <v>26</v>
      </c>
      <c r="L35" s="19">
        <f t="shared" si="0"/>
        <v>61</v>
      </c>
      <c r="M35" s="117"/>
      <c r="N35" s="57">
        <v>21</v>
      </c>
      <c r="O35" s="33">
        <f t="shared" si="1"/>
        <v>30.5</v>
      </c>
      <c r="P35" s="118"/>
      <c r="Q35" s="65">
        <v>46</v>
      </c>
      <c r="S35" s="21">
        <v>28</v>
      </c>
      <c r="U35" s="33">
        <f t="shared" si="2"/>
        <v>74</v>
      </c>
      <c r="V35" s="117"/>
      <c r="W35" s="151">
        <v>0</v>
      </c>
      <c r="X35" s="119"/>
      <c r="Y35" s="57">
        <f t="shared" si="3"/>
        <v>21</v>
      </c>
      <c r="Z35" s="33">
        <f t="shared" si="4"/>
        <v>33.75</v>
      </c>
      <c r="AA35" s="118"/>
      <c r="AB35" s="19" t="s">
        <v>23</v>
      </c>
      <c r="AC35" s="36"/>
      <c r="AD35" s="21" t="s">
        <v>23</v>
      </c>
      <c r="AF35" s="19" t="s">
        <v>217</v>
      </c>
      <c r="AG35" s="117"/>
      <c r="AH35" s="57" t="s">
        <v>23</v>
      </c>
      <c r="AI35" s="119"/>
      <c r="AJ35" s="37" t="s">
        <v>23</v>
      </c>
      <c r="AK35" s="33">
        <f t="shared" si="15"/>
        <v>33.75</v>
      </c>
      <c r="AL35" s="118"/>
      <c r="AM35" s="135"/>
      <c r="AN35" s="57" t="s">
        <v>23</v>
      </c>
      <c r="AO35" s="54"/>
      <c r="AP35" s="19" t="s">
        <v>23</v>
      </c>
      <c r="AQ35" s="54"/>
      <c r="AR35" s="55" t="s">
        <v>217</v>
      </c>
      <c r="AS35" s="54"/>
      <c r="AT35" s="57" t="s">
        <v>23</v>
      </c>
      <c r="AV35" s="37" t="s">
        <v>23</v>
      </c>
      <c r="AW35" s="120">
        <f t="shared" si="16"/>
        <v>33.75</v>
      </c>
      <c r="AX35" s="118"/>
      <c r="AY35" s="19" t="s">
        <v>23</v>
      </c>
      <c r="AZ35" s="47"/>
      <c r="BA35" s="19" t="s">
        <v>23</v>
      </c>
      <c r="BB35" s="47"/>
      <c r="BC35" s="19" t="s">
        <v>23</v>
      </c>
      <c r="BD35" s="54"/>
      <c r="BE35" s="57" t="s">
        <v>23</v>
      </c>
      <c r="BG35" s="37" t="s">
        <v>23</v>
      </c>
      <c r="BH35" s="122">
        <f t="shared" si="17"/>
        <v>33.75</v>
      </c>
      <c r="BI35" s="118"/>
      <c r="BJ35" s="135"/>
      <c r="BK35" s="19" t="s">
        <v>23</v>
      </c>
      <c r="BL35" s="47"/>
      <c r="BM35" s="21" t="s">
        <v>23</v>
      </c>
      <c r="BN35" s="47"/>
      <c r="BO35" s="21" t="s">
        <v>23</v>
      </c>
      <c r="BP35" s="54"/>
      <c r="BQ35" s="57" t="s">
        <v>23</v>
      </c>
      <c r="BS35" s="37" t="s">
        <v>23</v>
      </c>
      <c r="BT35" s="122">
        <f t="shared" si="18"/>
        <v>33.75</v>
      </c>
      <c r="BU35" s="118"/>
      <c r="BV35" s="21" t="s">
        <v>23</v>
      </c>
      <c r="BW35" s="47"/>
      <c r="BX35" s="19" t="s">
        <v>23</v>
      </c>
      <c r="BY35" s="47"/>
      <c r="BZ35" s="21" t="s">
        <v>23</v>
      </c>
      <c r="CA35" s="54"/>
      <c r="CB35" s="57" t="s">
        <v>23</v>
      </c>
      <c r="CD35" s="37" t="s">
        <v>23</v>
      </c>
      <c r="CE35" s="122">
        <f t="shared" si="19"/>
        <v>33.75</v>
      </c>
      <c r="CF35" s="118"/>
    </row>
    <row r="36" spans="2:84" s="51" customFormat="1" ht="13.5" customHeight="1">
      <c r="B36" s="26" t="s">
        <v>87</v>
      </c>
      <c r="C36" s="114" t="s">
        <v>36</v>
      </c>
      <c r="D36" s="114" t="s">
        <v>37</v>
      </c>
      <c r="E36" s="22">
        <v>37751</v>
      </c>
      <c r="F36" s="23" t="s">
        <v>32</v>
      </c>
      <c r="G36" s="123"/>
      <c r="H36" s="19">
        <v>32</v>
      </c>
      <c r="I36" s="116"/>
      <c r="J36" s="19">
        <v>31</v>
      </c>
      <c r="K36" s="116"/>
      <c r="L36" s="19">
        <f t="shared" si="0"/>
        <v>63</v>
      </c>
      <c r="M36" s="117"/>
      <c r="N36" s="57">
        <v>17</v>
      </c>
      <c r="O36" s="33">
        <f t="shared" si="1"/>
        <v>31.5</v>
      </c>
      <c r="P36" s="118"/>
      <c r="Q36" s="65">
        <v>38</v>
      </c>
      <c r="R36" s="116"/>
      <c r="S36" s="21">
        <v>35</v>
      </c>
      <c r="T36" s="116"/>
      <c r="U36" s="33">
        <f t="shared" si="2"/>
        <v>73</v>
      </c>
      <c r="V36" s="117"/>
      <c r="W36" s="151">
        <v>2</v>
      </c>
      <c r="X36" s="119"/>
      <c r="Y36" s="57">
        <f t="shared" si="3"/>
        <v>19</v>
      </c>
      <c r="Z36" s="54">
        <f t="shared" si="4"/>
        <v>34</v>
      </c>
      <c r="AA36" s="118"/>
      <c r="AB36" s="19" t="s">
        <v>23</v>
      </c>
      <c r="AC36" s="36"/>
      <c r="AD36" s="21" t="s">
        <v>23</v>
      </c>
      <c r="AE36" s="116"/>
      <c r="AF36" s="19" t="s">
        <v>217</v>
      </c>
      <c r="AG36" s="117"/>
      <c r="AH36" s="57" t="s">
        <v>23</v>
      </c>
      <c r="AI36" s="119"/>
      <c r="AJ36" s="37" t="s">
        <v>23</v>
      </c>
      <c r="AK36" s="33">
        <f t="shared" si="15"/>
        <v>34</v>
      </c>
      <c r="AL36" s="118"/>
      <c r="AM36" s="135"/>
      <c r="AN36" s="57" t="s">
        <v>23</v>
      </c>
      <c r="AO36" s="54"/>
      <c r="AP36" s="19" t="s">
        <v>23</v>
      </c>
      <c r="AQ36" s="54"/>
      <c r="AR36" s="55" t="s">
        <v>217</v>
      </c>
      <c r="AS36" s="54"/>
      <c r="AT36" s="57" t="s">
        <v>23</v>
      </c>
      <c r="AU36" s="116"/>
      <c r="AV36" s="37" t="s">
        <v>23</v>
      </c>
      <c r="AW36" s="52">
        <f t="shared" si="16"/>
        <v>34</v>
      </c>
      <c r="AX36" s="118"/>
      <c r="AY36" s="19" t="s">
        <v>23</v>
      </c>
      <c r="AZ36" s="47"/>
      <c r="BA36" s="19" t="s">
        <v>23</v>
      </c>
      <c r="BB36" s="47"/>
      <c r="BC36" s="19" t="s">
        <v>23</v>
      </c>
      <c r="BD36" s="54"/>
      <c r="BE36" s="57" t="s">
        <v>23</v>
      </c>
      <c r="BF36" s="116"/>
      <c r="BG36" s="37" t="s">
        <v>23</v>
      </c>
      <c r="BH36" s="122">
        <f t="shared" si="17"/>
        <v>34</v>
      </c>
      <c r="BI36" s="118"/>
      <c r="BJ36" s="135"/>
      <c r="BK36" s="19" t="s">
        <v>23</v>
      </c>
      <c r="BL36" s="47"/>
      <c r="BM36" s="21" t="s">
        <v>23</v>
      </c>
      <c r="BN36" s="47"/>
      <c r="BO36" s="21" t="s">
        <v>23</v>
      </c>
      <c r="BP36" s="54"/>
      <c r="BQ36" s="57" t="s">
        <v>23</v>
      </c>
      <c r="BR36" s="116"/>
      <c r="BS36" s="37" t="s">
        <v>23</v>
      </c>
      <c r="BT36" s="122">
        <f t="shared" si="18"/>
        <v>34</v>
      </c>
      <c r="BU36" s="118"/>
      <c r="BV36" s="21" t="s">
        <v>23</v>
      </c>
      <c r="BW36" s="47"/>
      <c r="BX36" s="19" t="s">
        <v>23</v>
      </c>
      <c r="BY36" s="47"/>
      <c r="BZ36" s="21" t="s">
        <v>23</v>
      </c>
      <c r="CA36" s="54"/>
      <c r="CB36" s="57" t="s">
        <v>23</v>
      </c>
      <c r="CC36" s="116"/>
      <c r="CD36" s="37" t="s">
        <v>23</v>
      </c>
      <c r="CE36" s="122">
        <f t="shared" si="19"/>
        <v>34</v>
      </c>
      <c r="CF36" s="118"/>
    </row>
    <row r="37" spans="2:84">
      <c r="B37" s="26" t="s">
        <v>90</v>
      </c>
      <c r="C37" s="53" t="s">
        <v>187</v>
      </c>
      <c r="D37" s="114" t="s">
        <v>189</v>
      </c>
      <c r="E37" s="22">
        <v>66839</v>
      </c>
      <c r="F37" s="23" t="s">
        <v>170</v>
      </c>
      <c r="G37" s="115"/>
      <c r="H37" s="19">
        <v>34</v>
      </c>
      <c r="I37" s="116"/>
      <c r="J37" s="19">
        <v>32</v>
      </c>
      <c r="K37" s="116"/>
      <c r="L37" s="19">
        <f t="shared" si="0"/>
        <v>66</v>
      </c>
      <c r="M37" s="117"/>
      <c r="N37" s="57">
        <v>11</v>
      </c>
      <c r="O37" s="33">
        <f t="shared" si="1"/>
        <v>33</v>
      </c>
      <c r="P37" s="118"/>
      <c r="Q37" s="65">
        <v>32</v>
      </c>
      <c r="R37" s="116"/>
      <c r="S37" s="21">
        <v>39</v>
      </c>
      <c r="T37" s="116"/>
      <c r="U37" s="19">
        <f t="shared" si="2"/>
        <v>71</v>
      </c>
      <c r="V37" s="117"/>
      <c r="W37" s="151">
        <v>5</v>
      </c>
      <c r="X37" s="119"/>
      <c r="Y37" s="57">
        <f t="shared" si="3"/>
        <v>16</v>
      </c>
      <c r="Z37" s="33">
        <f t="shared" si="4"/>
        <v>34.25</v>
      </c>
      <c r="AA37" s="121"/>
      <c r="AB37" s="19" t="s">
        <v>23</v>
      </c>
      <c r="AC37" s="36"/>
      <c r="AD37" s="21" t="s">
        <v>23</v>
      </c>
      <c r="AE37" s="116"/>
      <c r="AF37" s="19" t="s">
        <v>217</v>
      </c>
      <c r="AG37" s="117"/>
      <c r="AH37" s="57" t="s">
        <v>23</v>
      </c>
      <c r="AI37" s="119"/>
      <c r="AJ37" s="37" t="s">
        <v>23</v>
      </c>
      <c r="AK37" s="33">
        <f t="shared" si="15"/>
        <v>34.25</v>
      </c>
      <c r="AL37" s="118"/>
      <c r="AM37" s="135"/>
      <c r="AN37" s="15" t="s">
        <v>23</v>
      </c>
      <c r="AO37" s="54"/>
      <c r="AP37" s="47" t="s">
        <v>23</v>
      </c>
      <c r="AQ37" s="54"/>
      <c r="AR37" s="133" t="s">
        <v>217</v>
      </c>
      <c r="AS37" s="54"/>
      <c r="AT37" s="15" t="s">
        <v>23</v>
      </c>
      <c r="AU37" s="116"/>
      <c r="AV37" s="149" t="s">
        <v>23</v>
      </c>
      <c r="AW37" s="116">
        <f t="shared" si="16"/>
        <v>34.25</v>
      </c>
      <c r="AX37" s="121"/>
      <c r="AY37" s="47" t="s">
        <v>23</v>
      </c>
      <c r="AZ37" s="47"/>
      <c r="BA37" s="47" t="s">
        <v>23</v>
      </c>
      <c r="BB37" s="47"/>
      <c r="BC37" s="47" t="s">
        <v>23</v>
      </c>
      <c r="BD37" s="54"/>
      <c r="BE37" s="15" t="s">
        <v>23</v>
      </c>
      <c r="BF37" s="116"/>
      <c r="BG37" s="149" t="s">
        <v>23</v>
      </c>
      <c r="BH37" s="150">
        <f t="shared" si="17"/>
        <v>34.25</v>
      </c>
      <c r="BI37" s="118"/>
      <c r="BJ37" s="135"/>
      <c r="BK37" s="47" t="s">
        <v>23</v>
      </c>
      <c r="BL37" s="47"/>
      <c r="BM37" s="148" t="s">
        <v>23</v>
      </c>
      <c r="BN37" s="47"/>
      <c r="BO37" s="148" t="s">
        <v>23</v>
      </c>
      <c r="BP37" s="54"/>
      <c r="BQ37" s="15" t="s">
        <v>23</v>
      </c>
      <c r="BR37" s="116"/>
      <c r="BS37" s="149" t="s">
        <v>23</v>
      </c>
      <c r="BT37" s="150">
        <f t="shared" si="18"/>
        <v>34.25</v>
      </c>
      <c r="BU37" s="118"/>
      <c r="BV37" s="148" t="s">
        <v>23</v>
      </c>
      <c r="BW37" s="47"/>
      <c r="BX37" s="47" t="s">
        <v>23</v>
      </c>
      <c r="BY37" s="47"/>
      <c r="BZ37" s="148" t="s">
        <v>23</v>
      </c>
      <c r="CA37" s="54"/>
      <c r="CB37" s="15" t="s">
        <v>23</v>
      </c>
      <c r="CC37" s="116"/>
      <c r="CD37" s="149" t="s">
        <v>23</v>
      </c>
      <c r="CE37" s="150">
        <f t="shared" si="19"/>
        <v>34.25</v>
      </c>
      <c r="CF37" s="118"/>
    </row>
    <row r="38" spans="2:84">
      <c r="B38" s="26" t="s">
        <v>91</v>
      </c>
      <c r="C38" s="114" t="s">
        <v>103</v>
      </c>
      <c r="D38" s="114" t="s">
        <v>151</v>
      </c>
      <c r="E38" s="22">
        <v>66167</v>
      </c>
      <c r="F38" s="23" t="s">
        <v>100</v>
      </c>
      <c r="G38" s="115"/>
      <c r="H38" s="19">
        <v>31</v>
      </c>
      <c r="I38" s="116"/>
      <c r="J38" s="19">
        <v>34</v>
      </c>
      <c r="K38" s="116"/>
      <c r="L38" s="19">
        <f t="shared" ref="L38:L67" si="20">SUM(H38,J38)</f>
        <v>65</v>
      </c>
      <c r="M38" s="117"/>
      <c r="N38" s="57">
        <v>15</v>
      </c>
      <c r="O38" s="33">
        <f t="shared" ref="O38:O67" si="21">AVERAGE(H38,J38)</f>
        <v>32.5</v>
      </c>
      <c r="P38" s="118"/>
      <c r="Q38" s="65" t="s">
        <v>23</v>
      </c>
      <c r="R38" s="116"/>
      <c r="S38" s="21" t="s">
        <v>23</v>
      </c>
      <c r="T38" s="116"/>
      <c r="U38" s="21">
        <f t="shared" ref="U38:U67" si="22">SUM(Q38:S38)</f>
        <v>0</v>
      </c>
      <c r="V38" s="117"/>
      <c r="W38" s="151" t="s">
        <v>23</v>
      </c>
      <c r="X38" s="119"/>
      <c r="Y38" s="57">
        <f t="shared" ref="Y38:Y67" si="23">SUM(N38,W38)</f>
        <v>15</v>
      </c>
      <c r="Z38" s="54">
        <f t="shared" si="4"/>
        <v>32.5</v>
      </c>
      <c r="AA38" s="118"/>
      <c r="AB38" s="19" t="s">
        <v>23</v>
      </c>
      <c r="AC38" s="36"/>
      <c r="AD38" s="21" t="s">
        <v>23</v>
      </c>
      <c r="AE38" s="116"/>
      <c r="AF38" s="19" t="s">
        <v>217</v>
      </c>
      <c r="AG38" s="117"/>
      <c r="AH38" s="57" t="s">
        <v>23</v>
      </c>
      <c r="AI38" s="119"/>
      <c r="AJ38" s="37" t="s">
        <v>23</v>
      </c>
      <c r="AK38" s="33">
        <f t="shared" si="15"/>
        <v>32.5</v>
      </c>
      <c r="AL38" s="118"/>
      <c r="AM38" s="135"/>
      <c r="AN38" s="15" t="s">
        <v>23</v>
      </c>
      <c r="AO38" s="54"/>
      <c r="AP38" s="47" t="s">
        <v>23</v>
      </c>
      <c r="AQ38" s="54"/>
      <c r="AR38" s="133" t="s">
        <v>217</v>
      </c>
      <c r="AS38" s="54"/>
      <c r="AT38" s="15" t="s">
        <v>23</v>
      </c>
      <c r="AU38" s="116"/>
      <c r="AV38" s="149" t="s">
        <v>23</v>
      </c>
      <c r="AW38" s="116">
        <f t="shared" si="16"/>
        <v>32.5</v>
      </c>
      <c r="AX38" s="121"/>
      <c r="AY38" s="47" t="s">
        <v>23</v>
      </c>
      <c r="AZ38" s="47"/>
      <c r="BA38" s="47" t="s">
        <v>23</v>
      </c>
      <c r="BB38" s="47"/>
      <c r="BC38" s="47" t="s">
        <v>23</v>
      </c>
      <c r="BD38" s="54"/>
      <c r="BE38" s="15" t="s">
        <v>23</v>
      </c>
      <c r="BF38" s="116"/>
      <c r="BG38" s="149" t="s">
        <v>23</v>
      </c>
      <c r="BH38" s="150">
        <f t="shared" si="17"/>
        <v>32.5</v>
      </c>
      <c r="BI38" s="121"/>
      <c r="BJ38" s="136"/>
      <c r="BK38" s="47" t="s">
        <v>23</v>
      </c>
      <c r="BL38" s="47"/>
      <c r="BM38" s="148" t="s">
        <v>23</v>
      </c>
      <c r="BN38" s="47"/>
      <c r="BO38" s="148" t="s">
        <v>23</v>
      </c>
      <c r="BP38" s="54"/>
      <c r="BQ38" s="15" t="s">
        <v>23</v>
      </c>
      <c r="BR38" s="116"/>
      <c r="BS38" s="149" t="s">
        <v>23</v>
      </c>
      <c r="BT38" s="150">
        <f t="shared" si="18"/>
        <v>32.5</v>
      </c>
      <c r="BU38" s="121"/>
      <c r="BV38" s="148" t="s">
        <v>23</v>
      </c>
      <c r="BW38" s="47"/>
      <c r="BX38" s="47" t="s">
        <v>23</v>
      </c>
      <c r="BY38" s="47"/>
      <c r="BZ38" s="148" t="s">
        <v>23</v>
      </c>
      <c r="CA38" s="54"/>
      <c r="CB38" s="15" t="s">
        <v>23</v>
      </c>
      <c r="CC38" s="116"/>
      <c r="CD38" s="149" t="s">
        <v>23</v>
      </c>
      <c r="CE38" s="150">
        <f t="shared" si="19"/>
        <v>32.5</v>
      </c>
      <c r="CF38" s="121"/>
    </row>
    <row r="39" spans="2:84">
      <c r="B39" s="26" t="s">
        <v>92</v>
      </c>
      <c r="C39" s="114" t="s">
        <v>30</v>
      </c>
      <c r="D39" s="114" t="s">
        <v>31</v>
      </c>
      <c r="E39" s="22">
        <v>37834</v>
      </c>
      <c r="F39" s="23" t="s">
        <v>32</v>
      </c>
      <c r="G39" s="115"/>
      <c r="H39" s="19">
        <v>32</v>
      </c>
      <c r="I39" s="116"/>
      <c r="J39" s="19">
        <v>33</v>
      </c>
      <c r="K39" s="116"/>
      <c r="L39" s="19">
        <f t="shared" si="20"/>
        <v>65</v>
      </c>
      <c r="M39" s="117"/>
      <c r="N39" s="57">
        <v>15</v>
      </c>
      <c r="O39" s="33">
        <f t="shared" si="21"/>
        <v>32.5</v>
      </c>
      <c r="P39" s="121"/>
      <c r="Q39" s="65" t="s">
        <v>23</v>
      </c>
      <c r="R39" s="116"/>
      <c r="S39" s="21" t="s">
        <v>23</v>
      </c>
      <c r="T39" s="116"/>
      <c r="U39" s="21">
        <f t="shared" si="22"/>
        <v>0</v>
      </c>
      <c r="V39" s="117"/>
      <c r="W39" s="151" t="s">
        <v>23</v>
      </c>
      <c r="X39" s="119"/>
      <c r="Y39" s="57">
        <f t="shared" si="23"/>
        <v>15</v>
      </c>
      <c r="Z39" s="33">
        <f t="shared" si="4"/>
        <v>32.5</v>
      </c>
      <c r="AA39" s="121"/>
      <c r="AB39" s="19" t="s">
        <v>23</v>
      </c>
      <c r="AC39" s="36"/>
      <c r="AD39" s="21" t="s">
        <v>23</v>
      </c>
      <c r="AE39" s="116"/>
      <c r="AF39" s="19" t="s">
        <v>217</v>
      </c>
      <c r="AG39" s="117"/>
      <c r="AH39" s="57" t="s">
        <v>23</v>
      </c>
      <c r="AI39" s="119"/>
      <c r="AJ39" s="37" t="s">
        <v>23</v>
      </c>
      <c r="AK39" s="33">
        <f t="shared" si="15"/>
        <v>32.5</v>
      </c>
      <c r="AL39" s="121"/>
      <c r="AM39" s="136"/>
      <c r="AN39" s="15" t="s">
        <v>23</v>
      </c>
      <c r="AO39" s="54"/>
      <c r="AP39" s="47" t="s">
        <v>23</v>
      </c>
      <c r="AQ39" s="54"/>
      <c r="AR39" s="133" t="s">
        <v>217</v>
      </c>
      <c r="AS39" s="54"/>
      <c r="AT39" s="15" t="s">
        <v>23</v>
      </c>
      <c r="AU39" s="116"/>
      <c r="AV39" s="149" t="s">
        <v>23</v>
      </c>
      <c r="AW39" s="116">
        <f t="shared" si="16"/>
        <v>32.5</v>
      </c>
      <c r="AX39" s="121"/>
      <c r="AY39" s="47" t="s">
        <v>23</v>
      </c>
      <c r="AZ39" s="47"/>
      <c r="BA39" s="47" t="s">
        <v>23</v>
      </c>
      <c r="BB39" s="47"/>
      <c r="BC39" s="47" t="s">
        <v>23</v>
      </c>
      <c r="BD39" s="54"/>
      <c r="BE39" s="15" t="s">
        <v>23</v>
      </c>
      <c r="BF39" s="116"/>
      <c r="BG39" s="149" t="s">
        <v>23</v>
      </c>
      <c r="BH39" s="150">
        <f t="shared" si="17"/>
        <v>32.5</v>
      </c>
      <c r="BI39" s="121"/>
      <c r="BJ39" s="136"/>
      <c r="BK39" s="47" t="s">
        <v>23</v>
      </c>
      <c r="BL39" s="47"/>
      <c r="BM39" s="148" t="s">
        <v>23</v>
      </c>
      <c r="BN39" s="47"/>
      <c r="BO39" s="148" t="s">
        <v>23</v>
      </c>
      <c r="BP39" s="54"/>
      <c r="BQ39" s="15" t="s">
        <v>23</v>
      </c>
      <c r="BR39" s="116"/>
      <c r="BS39" s="149" t="s">
        <v>23</v>
      </c>
      <c r="BT39" s="150">
        <f t="shared" si="18"/>
        <v>32.5</v>
      </c>
      <c r="BU39" s="121"/>
      <c r="BV39" s="148" t="s">
        <v>23</v>
      </c>
      <c r="BW39" s="47"/>
      <c r="BX39" s="47" t="s">
        <v>23</v>
      </c>
      <c r="BY39" s="47"/>
      <c r="BZ39" s="148" t="s">
        <v>23</v>
      </c>
      <c r="CA39" s="54"/>
      <c r="CB39" s="15" t="s">
        <v>23</v>
      </c>
      <c r="CC39" s="116"/>
      <c r="CD39" s="149" t="s">
        <v>23</v>
      </c>
      <c r="CE39" s="150">
        <f t="shared" si="19"/>
        <v>32.5</v>
      </c>
      <c r="CF39" s="118"/>
    </row>
    <row r="40" spans="2:84">
      <c r="B40" s="26" t="s">
        <v>93</v>
      </c>
      <c r="C40" s="129" t="s">
        <v>238</v>
      </c>
      <c r="D40" s="129" t="s">
        <v>239</v>
      </c>
      <c r="E40" s="57">
        <v>66184</v>
      </c>
      <c r="F40" s="50" t="s">
        <v>284</v>
      </c>
      <c r="H40" s="19">
        <v>34</v>
      </c>
      <c r="J40" s="55">
        <v>44</v>
      </c>
      <c r="L40" s="55">
        <f t="shared" si="20"/>
        <v>78</v>
      </c>
      <c r="N40" s="57">
        <v>0</v>
      </c>
      <c r="O40" s="33">
        <f t="shared" si="21"/>
        <v>39</v>
      </c>
      <c r="Q40" s="19">
        <v>34</v>
      </c>
      <c r="S40" s="19">
        <v>33</v>
      </c>
      <c r="U40" s="19">
        <f t="shared" si="22"/>
        <v>67</v>
      </c>
      <c r="W40" s="151">
        <v>15</v>
      </c>
      <c r="Y40" s="57">
        <f t="shared" si="23"/>
        <v>15</v>
      </c>
      <c r="Z40" s="54">
        <f t="shared" si="4"/>
        <v>36.25</v>
      </c>
      <c r="AB40" s="40"/>
      <c r="AD40" s="40"/>
      <c r="AF40" s="40"/>
      <c r="AH40" s="40"/>
      <c r="AJ40" s="40"/>
      <c r="AK40" s="40"/>
    </row>
    <row r="41" spans="2:84">
      <c r="B41" s="26" t="s">
        <v>145</v>
      </c>
      <c r="C41" s="114" t="s">
        <v>124</v>
      </c>
      <c r="D41" s="114" t="s">
        <v>125</v>
      </c>
      <c r="E41" s="22">
        <v>5839</v>
      </c>
      <c r="F41" s="23" t="s">
        <v>126</v>
      </c>
      <c r="G41" s="115"/>
      <c r="H41" s="21" t="s">
        <v>23</v>
      </c>
      <c r="I41" s="116"/>
      <c r="J41" s="21" t="s">
        <v>23</v>
      </c>
      <c r="K41" s="116"/>
      <c r="L41" s="21">
        <f t="shared" si="20"/>
        <v>0</v>
      </c>
      <c r="M41" s="117"/>
      <c r="N41" s="57" t="s">
        <v>23</v>
      </c>
      <c r="O41" s="33" t="e">
        <f t="shared" si="21"/>
        <v>#DIV/0!</v>
      </c>
      <c r="P41" s="118"/>
      <c r="Q41" s="65">
        <v>33</v>
      </c>
      <c r="R41" s="116"/>
      <c r="S41" s="21">
        <v>34</v>
      </c>
      <c r="T41" s="116"/>
      <c r="U41" s="19">
        <f t="shared" si="22"/>
        <v>67</v>
      </c>
      <c r="V41" s="117"/>
      <c r="W41" s="151">
        <v>15</v>
      </c>
      <c r="X41" s="119"/>
      <c r="Y41" s="57">
        <f t="shared" si="23"/>
        <v>15</v>
      </c>
      <c r="Z41" s="33">
        <f t="shared" si="4"/>
        <v>33.5</v>
      </c>
      <c r="AA41" s="121"/>
      <c r="AB41" s="19" t="s">
        <v>23</v>
      </c>
      <c r="AC41" s="36"/>
      <c r="AD41" s="21" t="s">
        <v>23</v>
      </c>
      <c r="AE41" s="116"/>
      <c r="AF41" s="19" t="s">
        <v>217</v>
      </c>
      <c r="AG41" s="117"/>
      <c r="AH41" s="57" t="s">
        <v>23</v>
      </c>
      <c r="AI41" s="119"/>
      <c r="AJ41" s="37" t="s">
        <v>23</v>
      </c>
      <c r="AK41" s="33">
        <f>AVERAGE(AD41,AB41,S41,Q41,J41,H41)</f>
        <v>33.5</v>
      </c>
      <c r="AL41" s="118"/>
      <c r="AM41" s="135"/>
      <c r="AN41" s="15" t="s">
        <v>23</v>
      </c>
      <c r="AO41" s="54"/>
      <c r="AP41" s="47" t="s">
        <v>23</v>
      </c>
      <c r="AQ41" s="54"/>
      <c r="AR41" s="133" t="s">
        <v>217</v>
      </c>
      <c r="AS41" s="54"/>
      <c r="AT41" s="15" t="s">
        <v>23</v>
      </c>
      <c r="AU41" s="116"/>
      <c r="AV41" s="149" t="s">
        <v>23</v>
      </c>
      <c r="AW41" s="126">
        <f>AVERAGE(H41,J41,Q41,S41,AB41,AD41,AN41,AP41)</f>
        <v>33.5</v>
      </c>
      <c r="AX41" s="121"/>
      <c r="AY41" s="47" t="s">
        <v>23</v>
      </c>
      <c r="AZ41" s="47"/>
      <c r="BA41" s="47" t="s">
        <v>23</v>
      </c>
      <c r="BB41" s="47"/>
      <c r="BC41" s="47" t="s">
        <v>23</v>
      </c>
      <c r="BD41" s="54"/>
      <c r="BE41" s="15" t="s">
        <v>23</v>
      </c>
      <c r="BF41" s="116"/>
      <c r="BG41" s="149" t="s">
        <v>23</v>
      </c>
      <c r="BH41" s="150">
        <f>AVERAGE(BA41,AY41,AP41,AN41,AD41,AB41,S41,Q41,J41,H41)</f>
        <v>33.5</v>
      </c>
      <c r="BI41" s="118"/>
      <c r="BJ41" s="135"/>
      <c r="BK41" s="47" t="s">
        <v>23</v>
      </c>
      <c r="BL41" s="47"/>
      <c r="BM41" s="148" t="s">
        <v>23</v>
      </c>
      <c r="BN41" s="47"/>
      <c r="BO41" s="148" t="s">
        <v>23</v>
      </c>
      <c r="BP41" s="54"/>
      <c r="BQ41" s="15" t="s">
        <v>23</v>
      </c>
      <c r="BR41" s="116"/>
      <c r="BS41" s="149" t="s">
        <v>23</v>
      </c>
      <c r="BT41" s="150">
        <f>AVERAGE(BK41:BM41,AY41:BA41,AN41:AP41,AB41:AD41,Q41:S41,H41:J41)</f>
        <v>33.5</v>
      </c>
      <c r="BU41" s="118"/>
      <c r="BV41" s="148" t="s">
        <v>23</v>
      </c>
      <c r="BW41" s="47"/>
      <c r="BX41" s="47" t="s">
        <v>23</v>
      </c>
      <c r="BY41" s="47"/>
      <c r="BZ41" s="148" t="s">
        <v>23</v>
      </c>
      <c r="CA41" s="54"/>
      <c r="CB41" s="15" t="s">
        <v>23</v>
      </c>
      <c r="CC41" s="116"/>
      <c r="CD41" s="149" t="s">
        <v>23</v>
      </c>
      <c r="CE41" s="150">
        <f>AVERAGE(BX41,BV41,BM41,BK41,BA41,AY41,AP41,AN41,AD41,AB41,S41,Q41,J41,H41)</f>
        <v>33.5</v>
      </c>
      <c r="CF41" s="118"/>
    </row>
    <row r="42" spans="2:84">
      <c r="B42" s="26" t="s">
        <v>144</v>
      </c>
      <c r="C42" s="114" t="s">
        <v>77</v>
      </c>
      <c r="D42" s="114" t="s">
        <v>70</v>
      </c>
      <c r="E42" s="22">
        <v>35214</v>
      </c>
      <c r="F42" s="23" t="s">
        <v>64</v>
      </c>
      <c r="G42" s="115"/>
      <c r="H42" s="55">
        <v>37</v>
      </c>
      <c r="I42" s="116"/>
      <c r="J42" s="19">
        <v>34</v>
      </c>
      <c r="K42" s="116"/>
      <c r="L42" s="19">
        <f t="shared" si="20"/>
        <v>71</v>
      </c>
      <c r="M42" s="117"/>
      <c r="N42" s="57">
        <v>1</v>
      </c>
      <c r="O42" s="33">
        <f t="shared" si="21"/>
        <v>35.5</v>
      </c>
      <c r="P42" s="121"/>
      <c r="Q42" s="65">
        <v>33</v>
      </c>
      <c r="R42" s="116"/>
      <c r="S42" s="19">
        <v>35</v>
      </c>
      <c r="T42" s="116"/>
      <c r="U42" s="19">
        <f t="shared" si="22"/>
        <v>68</v>
      </c>
      <c r="V42" s="117"/>
      <c r="W42" s="151">
        <v>13</v>
      </c>
      <c r="X42" s="119"/>
      <c r="Y42" s="57">
        <f t="shared" si="23"/>
        <v>14</v>
      </c>
      <c r="Z42" s="54">
        <f t="shared" si="4"/>
        <v>34.75</v>
      </c>
      <c r="AA42" s="121"/>
      <c r="AB42" s="19" t="s">
        <v>23</v>
      </c>
      <c r="AC42" s="36"/>
      <c r="AD42" s="21" t="s">
        <v>23</v>
      </c>
      <c r="AE42" s="116"/>
      <c r="AF42" s="19" t="s">
        <v>217</v>
      </c>
      <c r="AG42" s="117"/>
      <c r="AH42" s="57" t="s">
        <v>23</v>
      </c>
      <c r="AI42" s="119"/>
      <c r="AJ42" s="37" t="s">
        <v>23</v>
      </c>
      <c r="AK42" s="33">
        <f>AVERAGE(AD42,AB42,S42,Q42,J42,H42)</f>
        <v>34.75</v>
      </c>
      <c r="AL42" s="121"/>
      <c r="AM42" s="136"/>
      <c r="AN42" s="15" t="s">
        <v>23</v>
      </c>
      <c r="AO42" s="54"/>
      <c r="AP42" s="47" t="s">
        <v>23</v>
      </c>
      <c r="AQ42" s="54"/>
      <c r="AR42" s="133" t="s">
        <v>217</v>
      </c>
      <c r="AS42" s="54"/>
      <c r="AT42" s="15" t="s">
        <v>23</v>
      </c>
      <c r="AU42" s="116"/>
      <c r="AV42" s="149" t="s">
        <v>23</v>
      </c>
      <c r="AW42" s="116">
        <f>AVERAGE(H42,J42,Q42,S42,AB42,AD42,AN42,AP42)</f>
        <v>34.75</v>
      </c>
      <c r="AX42" s="121"/>
      <c r="AY42" s="47" t="s">
        <v>23</v>
      </c>
      <c r="AZ42" s="47"/>
      <c r="BA42" s="47" t="s">
        <v>23</v>
      </c>
      <c r="BB42" s="47"/>
      <c r="BC42" s="47" t="s">
        <v>23</v>
      </c>
      <c r="BD42" s="54"/>
      <c r="BE42" s="15" t="s">
        <v>23</v>
      </c>
      <c r="BF42" s="116"/>
      <c r="BG42" s="149" t="s">
        <v>23</v>
      </c>
      <c r="BH42" s="150">
        <f>AVERAGE(BA42,AY42,AP42,AN42,AD42,AB42,S42,Q42,J42,H42)</f>
        <v>34.75</v>
      </c>
      <c r="BI42" s="121"/>
      <c r="BJ42" s="136"/>
      <c r="BK42" s="47" t="s">
        <v>23</v>
      </c>
      <c r="BL42" s="47"/>
      <c r="BM42" s="148" t="s">
        <v>23</v>
      </c>
      <c r="BN42" s="47"/>
      <c r="BO42" s="148" t="s">
        <v>23</v>
      </c>
      <c r="BP42" s="54"/>
      <c r="BQ42" s="15" t="s">
        <v>23</v>
      </c>
      <c r="BR42" s="116"/>
      <c r="BS42" s="149" t="s">
        <v>23</v>
      </c>
      <c r="BT42" s="150">
        <f>AVERAGE(BK42:BM42,AY42:BA42,AN42:AP42,AB42:AD42,Q42:S42,H42:J42)</f>
        <v>34.75</v>
      </c>
      <c r="BU42" s="121"/>
      <c r="BV42" s="148" t="s">
        <v>23</v>
      </c>
      <c r="BW42" s="47"/>
      <c r="BX42" s="47" t="s">
        <v>23</v>
      </c>
      <c r="BY42" s="47"/>
      <c r="BZ42" s="148" t="s">
        <v>23</v>
      </c>
      <c r="CA42" s="54"/>
      <c r="CB42" s="15" t="s">
        <v>23</v>
      </c>
      <c r="CC42" s="116"/>
      <c r="CD42" s="149" t="s">
        <v>23</v>
      </c>
      <c r="CE42" s="150">
        <f>AVERAGE(BX42,BV42,BM42,BK42,BA42,AY42,AP42,AN42,AD42,AB42,S42,Q42,J42,H42)</f>
        <v>34.75</v>
      </c>
      <c r="CF42" s="121"/>
    </row>
    <row r="43" spans="2:84">
      <c r="B43" s="26" t="s">
        <v>146</v>
      </c>
      <c r="C43" s="114" t="s">
        <v>71</v>
      </c>
      <c r="D43" s="114" t="s">
        <v>70</v>
      </c>
      <c r="E43" s="22"/>
      <c r="F43" s="23" t="s">
        <v>183</v>
      </c>
      <c r="G43" s="115"/>
      <c r="H43" s="55">
        <v>44</v>
      </c>
      <c r="I43" s="116"/>
      <c r="J43" s="55">
        <v>40</v>
      </c>
      <c r="K43" s="116"/>
      <c r="L43" s="55">
        <f t="shared" si="20"/>
        <v>84</v>
      </c>
      <c r="M43" s="117"/>
      <c r="N43" s="57">
        <v>0</v>
      </c>
      <c r="O43" s="33">
        <f t="shared" si="21"/>
        <v>42</v>
      </c>
      <c r="P43" s="121"/>
      <c r="Q43" s="65">
        <v>34</v>
      </c>
      <c r="R43" s="116"/>
      <c r="S43" s="19">
        <v>34</v>
      </c>
      <c r="T43" s="116"/>
      <c r="U43" s="19">
        <f t="shared" si="22"/>
        <v>68</v>
      </c>
      <c r="V43" s="117"/>
      <c r="W43" s="151">
        <v>13</v>
      </c>
      <c r="X43" s="119"/>
      <c r="Y43" s="57">
        <f t="shared" si="23"/>
        <v>13</v>
      </c>
      <c r="Z43" s="33">
        <f t="shared" si="4"/>
        <v>38</v>
      </c>
      <c r="AA43" s="121"/>
      <c r="AB43" s="19" t="s">
        <v>23</v>
      </c>
      <c r="AC43" s="36"/>
      <c r="AD43" s="21" t="s">
        <v>23</v>
      </c>
      <c r="AE43" s="116"/>
      <c r="AF43" s="19" t="s">
        <v>217</v>
      </c>
      <c r="AG43" s="117"/>
      <c r="AH43" s="57" t="s">
        <v>23</v>
      </c>
      <c r="AI43" s="119"/>
      <c r="AJ43" s="37" t="s">
        <v>23</v>
      </c>
      <c r="AK43" s="33">
        <f>AVERAGE(AD43,AB43,S43,Q43,J43,H43)</f>
        <v>38</v>
      </c>
      <c r="AL43" s="121"/>
      <c r="AM43" s="136"/>
      <c r="AN43" s="15" t="s">
        <v>23</v>
      </c>
      <c r="AO43" s="54"/>
      <c r="AP43" s="47" t="s">
        <v>23</v>
      </c>
      <c r="AQ43" s="54"/>
      <c r="AR43" s="133" t="s">
        <v>217</v>
      </c>
      <c r="AS43" s="54"/>
      <c r="AT43" s="15" t="s">
        <v>23</v>
      </c>
      <c r="AU43" s="116"/>
      <c r="AV43" s="149" t="s">
        <v>23</v>
      </c>
      <c r="AW43" s="126">
        <f>AVERAGE(H43,J43,Q43,S43,AB43,AD43,AN43,AP43)</f>
        <v>38</v>
      </c>
      <c r="AX43" s="121"/>
      <c r="AY43" s="47" t="s">
        <v>23</v>
      </c>
      <c r="AZ43" s="47"/>
      <c r="BA43" s="47" t="s">
        <v>23</v>
      </c>
      <c r="BB43" s="47"/>
      <c r="BC43" s="47" t="s">
        <v>23</v>
      </c>
      <c r="BD43" s="54"/>
      <c r="BE43" s="15" t="s">
        <v>23</v>
      </c>
      <c r="BF43" s="116"/>
      <c r="BG43" s="149" t="s">
        <v>23</v>
      </c>
      <c r="BH43" s="43">
        <f>AVERAGE(BA43,AY43,AP43,AN43,AD43,AB43,S43,Q43,J43,H43)</f>
        <v>38</v>
      </c>
      <c r="BI43" s="121"/>
      <c r="BJ43" s="136"/>
      <c r="BK43" s="47" t="s">
        <v>23</v>
      </c>
      <c r="BL43" s="47"/>
      <c r="BM43" s="148" t="s">
        <v>23</v>
      </c>
      <c r="BN43" s="47"/>
      <c r="BO43" s="148" t="s">
        <v>23</v>
      </c>
      <c r="BP43" s="54"/>
      <c r="BQ43" s="15" t="s">
        <v>23</v>
      </c>
      <c r="BR43" s="116"/>
      <c r="BS43" s="149" t="s">
        <v>23</v>
      </c>
      <c r="BT43" s="150">
        <f>AVERAGE(BK43:BM43,AY43:BA43,AN43:AP43,AB43:AD43,Q43:S43,H43:J43)</f>
        <v>38</v>
      </c>
      <c r="BU43" s="121"/>
      <c r="BV43" s="148" t="s">
        <v>23</v>
      </c>
      <c r="BW43" s="47"/>
      <c r="BX43" s="47" t="s">
        <v>23</v>
      </c>
      <c r="BY43" s="47"/>
      <c r="BZ43" s="148" t="s">
        <v>23</v>
      </c>
      <c r="CA43" s="54"/>
      <c r="CB43" s="15" t="s">
        <v>23</v>
      </c>
      <c r="CC43" s="116"/>
      <c r="CD43" s="149" t="s">
        <v>23</v>
      </c>
      <c r="CE43" s="150">
        <f>AVERAGE(BX43,BV43,BM43,BK43,BA43,AY43,AP43,AN43,AD43,AB43,S43,Q43,J43,H43)</f>
        <v>38</v>
      </c>
      <c r="CF43" s="118"/>
    </row>
    <row r="44" spans="2:84">
      <c r="B44" s="26" t="s">
        <v>147</v>
      </c>
      <c r="C44" s="129" t="s">
        <v>241</v>
      </c>
      <c r="D44" s="129" t="s">
        <v>234</v>
      </c>
      <c r="E44" s="57">
        <v>36567</v>
      </c>
      <c r="F44" s="50" t="s">
        <v>196</v>
      </c>
      <c r="H44" s="19">
        <v>31</v>
      </c>
      <c r="J44" s="55">
        <v>37</v>
      </c>
      <c r="L44" s="19">
        <f t="shared" si="20"/>
        <v>68</v>
      </c>
      <c r="N44" s="57">
        <v>6</v>
      </c>
      <c r="O44" s="33">
        <f t="shared" si="21"/>
        <v>34</v>
      </c>
      <c r="Q44" s="57">
        <v>34</v>
      </c>
      <c r="S44" s="57">
        <v>36</v>
      </c>
      <c r="U44" s="19">
        <f t="shared" si="22"/>
        <v>70</v>
      </c>
      <c r="W44" s="151">
        <v>7</v>
      </c>
      <c r="Y44" s="57">
        <f t="shared" si="23"/>
        <v>13</v>
      </c>
      <c r="Z44" s="54">
        <f t="shared" si="4"/>
        <v>34.5</v>
      </c>
      <c r="AB44" s="40"/>
      <c r="AD44" s="40"/>
      <c r="AF44" s="40"/>
      <c r="AH44" s="40"/>
      <c r="AJ44" s="40"/>
      <c r="AK44" s="40"/>
    </row>
    <row r="45" spans="2:84">
      <c r="B45" s="26" t="s">
        <v>152</v>
      </c>
      <c r="C45" s="114" t="s">
        <v>57</v>
      </c>
      <c r="D45" s="114" t="s">
        <v>150</v>
      </c>
      <c r="E45" s="22">
        <v>183</v>
      </c>
      <c r="F45" s="23" t="s">
        <v>100</v>
      </c>
      <c r="G45" s="115"/>
      <c r="H45" s="19">
        <v>34</v>
      </c>
      <c r="I45" s="116"/>
      <c r="J45" s="19">
        <v>32</v>
      </c>
      <c r="K45" s="116"/>
      <c r="L45" s="19">
        <f t="shared" si="20"/>
        <v>66</v>
      </c>
      <c r="M45" s="117"/>
      <c r="N45" s="57">
        <v>11</v>
      </c>
      <c r="O45" s="33">
        <f t="shared" si="21"/>
        <v>33</v>
      </c>
      <c r="P45" s="118"/>
      <c r="Q45" s="65">
        <v>31</v>
      </c>
      <c r="R45" s="116"/>
      <c r="S45" s="21">
        <v>44</v>
      </c>
      <c r="T45" s="116"/>
      <c r="U45" s="21">
        <f t="shared" si="22"/>
        <v>75</v>
      </c>
      <c r="V45" s="117"/>
      <c r="W45" s="151">
        <v>0</v>
      </c>
      <c r="X45" s="119"/>
      <c r="Y45" s="57">
        <f t="shared" si="23"/>
        <v>11</v>
      </c>
      <c r="Z45" s="33">
        <f t="shared" si="4"/>
        <v>35.25</v>
      </c>
      <c r="AA45" s="118"/>
      <c r="AB45" s="19" t="s">
        <v>23</v>
      </c>
      <c r="AC45" s="36"/>
      <c r="AD45" s="21" t="s">
        <v>23</v>
      </c>
      <c r="AE45" s="116"/>
      <c r="AF45" s="19" t="s">
        <v>217</v>
      </c>
      <c r="AG45" s="117"/>
      <c r="AH45" s="57" t="s">
        <v>23</v>
      </c>
      <c r="AI45" s="119"/>
      <c r="AJ45" s="37" t="s">
        <v>23</v>
      </c>
      <c r="AK45" s="33">
        <f>AVERAGE(AD45,AB45,S45,Q45,J45,H45)</f>
        <v>35.25</v>
      </c>
      <c r="AL45" s="118"/>
      <c r="AM45" s="135"/>
      <c r="AN45" s="15" t="s">
        <v>23</v>
      </c>
      <c r="AO45" s="54"/>
      <c r="AP45" s="47" t="s">
        <v>23</v>
      </c>
      <c r="AQ45" s="54"/>
      <c r="AR45" s="133" t="s">
        <v>217</v>
      </c>
      <c r="AS45" s="54"/>
      <c r="AT45" s="15" t="s">
        <v>23</v>
      </c>
      <c r="AU45" s="116"/>
      <c r="AV45" s="149" t="s">
        <v>23</v>
      </c>
      <c r="AW45" s="116">
        <f>AVERAGE(H45,J45,Q45,S45,AB45,AD45,AN45,AP45)</f>
        <v>35.25</v>
      </c>
      <c r="AX45" s="121"/>
      <c r="AY45" s="47" t="s">
        <v>23</v>
      </c>
      <c r="AZ45" s="47"/>
      <c r="BA45" s="47" t="s">
        <v>23</v>
      </c>
      <c r="BB45" s="47"/>
      <c r="BC45" s="47" t="s">
        <v>23</v>
      </c>
      <c r="BD45" s="54"/>
      <c r="BE45" s="15" t="s">
        <v>23</v>
      </c>
      <c r="BF45" s="116"/>
      <c r="BG45" s="149" t="s">
        <v>23</v>
      </c>
      <c r="BH45" s="150">
        <f>AVERAGE(BA45,AY45,AP45,AN45,AD45,AB45,S45,Q45,J45,H45)</f>
        <v>35.25</v>
      </c>
      <c r="BI45" s="121"/>
      <c r="BJ45" s="136"/>
      <c r="BK45" s="47" t="s">
        <v>23</v>
      </c>
      <c r="BL45" s="47"/>
      <c r="BM45" s="148" t="s">
        <v>23</v>
      </c>
      <c r="BN45" s="47"/>
      <c r="BO45" s="148" t="s">
        <v>23</v>
      </c>
      <c r="BP45" s="54"/>
      <c r="BQ45" s="15" t="s">
        <v>23</v>
      </c>
      <c r="BR45" s="116"/>
      <c r="BS45" s="149" t="s">
        <v>23</v>
      </c>
      <c r="BT45" s="150">
        <f>AVERAGE(BK45:BM45,AY45:BA45,AN45:AP45,AB45:AD45,Q45:S45,H45:J45)</f>
        <v>35.25</v>
      </c>
      <c r="BU45" s="121"/>
      <c r="BV45" s="148" t="s">
        <v>23</v>
      </c>
      <c r="BW45" s="47"/>
      <c r="BX45" s="47" t="s">
        <v>23</v>
      </c>
      <c r="BY45" s="47"/>
      <c r="BZ45" s="148" t="s">
        <v>23</v>
      </c>
      <c r="CA45" s="54"/>
      <c r="CB45" s="15" t="s">
        <v>23</v>
      </c>
      <c r="CC45" s="116"/>
      <c r="CD45" s="149" t="s">
        <v>23</v>
      </c>
      <c r="CE45" s="150">
        <f>AVERAGE(BX45,BV45,BM45,BK45,BA45,AY45,AP45,AN45,AD45,AB45,S45,Q45,J45,H45)</f>
        <v>35.25</v>
      </c>
      <c r="CF45" s="121"/>
    </row>
    <row r="46" spans="2:84" ht="15.75">
      <c r="B46" s="26" t="s">
        <v>153</v>
      </c>
      <c r="C46" s="114" t="s">
        <v>204</v>
      </c>
      <c r="D46" s="114" t="s">
        <v>31</v>
      </c>
      <c r="E46" s="22">
        <v>66205</v>
      </c>
      <c r="F46" s="23" t="s">
        <v>205</v>
      </c>
      <c r="G46" s="4"/>
      <c r="H46" s="21" t="s">
        <v>23</v>
      </c>
      <c r="I46" s="116"/>
      <c r="J46" s="21" t="s">
        <v>23</v>
      </c>
      <c r="K46" s="116"/>
      <c r="L46" s="21">
        <f t="shared" si="20"/>
        <v>0</v>
      </c>
      <c r="M46" s="117"/>
      <c r="N46" s="57" t="s">
        <v>23</v>
      </c>
      <c r="O46" s="33" t="e">
        <f t="shared" si="21"/>
        <v>#DIV/0!</v>
      </c>
      <c r="P46" s="28"/>
      <c r="Q46" s="65">
        <v>34</v>
      </c>
      <c r="R46" s="116"/>
      <c r="S46" s="21">
        <v>35</v>
      </c>
      <c r="T46" s="116"/>
      <c r="U46" s="19">
        <f t="shared" si="22"/>
        <v>69</v>
      </c>
      <c r="V46" s="117"/>
      <c r="W46" s="151">
        <v>11</v>
      </c>
      <c r="X46" s="119"/>
      <c r="Y46" s="57">
        <f t="shared" si="23"/>
        <v>11</v>
      </c>
      <c r="Z46" s="54">
        <f t="shared" si="4"/>
        <v>34.5</v>
      </c>
      <c r="AA46" s="27"/>
      <c r="AB46" s="19" t="s">
        <v>23</v>
      </c>
      <c r="AC46" s="36"/>
      <c r="AD46" s="21" t="s">
        <v>23</v>
      </c>
      <c r="AE46" s="116"/>
      <c r="AF46" s="19" t="s">
        <v>217</v>
      </c>
      <c r="AG46" s="117"/>
      <c r="AH46" s="57" t="s">
        <v>23</v>
      </c>
      <c r="AI46" s="119"/>
      <c r="AJ46" s="37" t="s">
        <v>23</v>
      </c>
      <c r="AK46" s="57"/>
      <c r="AL46" s="28"/>
      <c r="AM46" s="138"/>
      <c r="AN46" s="15" t="s">
        <v>23</v>
      </c>
      <c r="AO46" s="54"/>
      <c r="AP46" s="47" t="s">
        <v>23</v>
      </c>
      <c r="AQ46" s="54"/>
      <c r="AR46" s="133" t="s">
        <v>217</v>
      </c>
      <c r="AS46" s="54"/>
      <c r="AT46" s="15" t="s">
        <v>23</v>
      </c>
      <c r="AU46" s="116"/>
      <c r="AV46" s="149" t="s">
        <v>23</v>
      </c>
      <c r="AX46" s="27"/>
      <c r="AY46" s="47" t="s">
        <v>23</v>
      </c>
      <c r="AZ46" s="47"/>
      <c r="BA46" s="47" t="s">
        <v>23</v>
      </c>
      <c r="BB46" s="47"/>
      <c r="BC46" s="47" t="s">
        <v>23</v>
      </c>
      <c r="BD46" s="54"/>
      <c r="BE46" s="15" t="s">
        <v>23</v>
      </c>
      <c r="BF46" s="116"/>
      <c r="BG46" s="149" t="s">
        <v>23</v>
      </c>
      <c r="BH46" s="150">
        <f>AVERAGE(BA46,AY46,AP46,AN46,AD46,AB46,S46,Q46,J46,H46)</f>
        <v>34.5</v>
      </c>
      <c r="BI46" s="28"/>
      <c r="BJ46" s="138"/>
      <c r="BK46" s="47" t="s">
        <v>23</v>
      </c>
      <c r="BL46" s="47"/>
      <c r="BM46" s="148" t="s">
        <v>23</v>
      </c>
      <c r="BN46" s="47"/>
      <c r="BO46" s="148" t="s">
        <v>23</v>
      </c>
      <c r="BP46" s="54"/>
      <c r="BQ46" s="15" t="s">
        <v>23</v>
      </c>
      <c r="BR46" s="116"/>
      <c r="BS46" s="149" t="s">
        <v>23</v>
      </c>
      <c r="BT46" s="150">
        <f>AVERAGE(BK46:BM46,AY46:BA46,AN46:AP46,AB46:AD46,Q46:S46,H46:J46)</f>
        <v>34.5</v>
      </c>
      <c r="BU46" s="28"/>
      <c r="BV46" s="148" t="s">
        <v>23</v>
      </c>
      <c r="BW46" s="47"/>
      <c r="BX46" s="47" t="s">
        <v>23</v>
      </c>
      <c r="BY46" s="47"/>
      <c r="BZ46" s="148" t="s">
        <v>23</v>
      </c>
      <c r="CA46" s="54"/>
      <c r="CB46" s="15" t="s">
        <v>23</v>
      </c>
      <c r="CC46" s="116"/>
      <c r="CD46" s="149" t="s">
        <v>23</v>
      </c>
      <c r="CE46" s="150">
        <f>AVERAGE(BX46,BV46,BM46,BK46,BA46,AY46,AP46,AN46,AD46,AB46,S46,Q46,J46,H46)</f>
        <v>34.5</v>
      </c>
      <c r="CF46" s="28"/>
    </row>
    <row r="47" spans="2:84">
      <c r="B47" s="26" t="s">
        <v>154</v>
      </c>
      <c r="C47" s="114" t="s">
        <v>101</v>
      </c>
      <c r="D47" s="114" t="s">
        <v>102</v>
      </c>
      <c r="E47" s="22">
        <v>37466</v>
      </c>
      <c r="F47" s="23" t="s">
        <v>100</v>
      </c>
      <c r="G47" s="115"/>
      <c r="H47" s="55">
        <v>36</v>
      </c>
      <c r="I47" s="116"/>
      <c r="J47" s="19">
        <v>33</v>
      </c>
      <c r="K47" s="116"/>
      <c r="L47" s="19">
        <f t="shared" si="20"/>
        <v>69</v>
      </c>
      <c r="M47" s="117"/>
      <c r="N47" s="57">
        <v>3</v>
      </c>
      <c r="O47" s="33">
        <f t="shared" si="21"/>
        <v>34.5</v>
      </c>
      <c r="P47" s="121"/>
      <c r="Q47" s="65">
        <v>33</v>
      </c>
      <c r="R47" s="116"/>
      <c r="S47" s="21">
        <v>37</v>
      </c>
      <c r="T47" s="116"/>
      <c r="U47" s="19">
        <f t="shared" si="22"/>
        <v>70</v>
      </c>
      <c r="V47" s="117"/>
      <c r="W47" s="151">
        <v>7</v>
      </c>
      <c r="X47" s="119"/>
      <c r="Y47" s="57">
        <f t="shared" si="23"/>
        <v>10</v>
      </c>
      <c r="Z47" s="33">
        <f t="shared" si="4"/>
        <v>34.75</v>
      </c>
      <c r="AA47" s="121"/>
      <c r="AB47" s="19" t="s">
        <v>23</v>
      </c>
      <c r="AC47" s="36"/>
      <c r="AD47" s="21" t="s">
        <v>23</v>
      </c>
      <c r="AE47" s="116"/>
      <c r="AF47" s="19" t="s">
        <v>217</v>
      </c>
      <c r="AG47" s="117"/>
      <c r="AH47" s="57" t="s">
        <v>23</v>
      </c>
      <c r="AI47" s="119"/>
      <c r="AJ47" s="37" t="s">
        <v>23</v>
      </c>
      <c r="AK47" s="33">
        <f>AVERAGE(AD47,AB47,S47,Q47,J47,H47)</f>
        <v>34.75</v>
      </c>
      <c r="AL47" s="121"/>
      <c r="AM47" s="136"/>
      <c r="AN47" s="15" t="s">
        <v>23</v>
      </c>
      <c r="AO47" s="54"/>
      <c r="AP47" s="47" t="s">
        <v>23</v>
      </c>
      <c r="AQ47" s="54"/>
      <c r="AR47" s="133" t="s">
        <v>217</v>
      </c>
      <c r="AS47" s="54"/>
      <c r="AT47" s="15" t="s">
        <v>23</v>
      </c>
      <c r="AU47" s="116"/>
      <c r="AV47" s="149" t="s">
        <v>23</v>
      </c>
      <c r="AW47" s="116">
        <f>AVERAGE(H47,J47,Q47,S47,AB47,AD47,AN47,AP47)</f>
        <v>34.75</v>
      </c>
      <c r="AX47" s="121"/>
      <c r="AY47" s="47" t="s">
        <v>23</v>
      </c>
      <c r="AZ47" s="47"/>
      <c r="BA47" s="47" t="s">
        <v>23</v>
      </c>
      <c r="BB47" s="47"/>
      <c r="BC47" s="47" t="s">
        <v>23</v>
      </c>
      <c r="BD47" s="54"/>
      <c r="BE47" s="15" t="s">
        <v>23</v>
      </c>
      <c r="BF47" s="116"/>
      <c r="BG47" s="149" t="s">
        <v>23</v>
      </c>
      <c r="BH47" s="150">
        <f>AVERAGE(BA47,AY47,AP47,AN47,AD47,AB47,S47,Q47,J47,H47)</f>
        <v>34.75</v>
      </c>
      <c r="BI47" s="121"/>
      <c r="BJ47" s="136"/>
      <c r="BK47" s="47" t="s">
        <v>23</v>
      </c>
      <c r="BL47" s="47"/>
      <c r="BM47" s="148" t="s">
        <v>23</v>
      </c>
      <c r="BN47" s="47"/>
      <c r="BO47" s="148" t="s">
        <v>23</v>
      </c>
      <c r="BP47" s="54"/>
      <c r="BQ47" s="15" t="s">
        <v>23</v>
      </c>
      <c r="BR47" s="116"/>
      <c r="BS47" s="149" t="s">
        <v>23</v>
      </c>
      <c r="BT47" s="150">
        <f>AVERAGE(BK47:BM47,AY47:BA47,AN47:AP47,AB47:AD47,Q47:S47,H47:J47)</f>
        <v>34.75</v>
      </c>
      <c r="BU47" s="121"/>
      <c r="BV47" s="148" t="s">
        <v>23</v>
      </c>
      <c r="BW47" s="47"/>
      <c r="BX47" s="47" t="s">
        <v>23</v>
      </c>
      <c r="BY47" s="47"/>
      <c r="BZ47" s="148" t="s">
        <v>23</v>
      </c>
      <c r="CA47" s="54"/>
      <c r="CB47" s="15" t="s">
        <v>23</v>
      </c>
      <c r="CC47" s="116"/>
      <c r="CD47" s="149" t="s">
        <v>23</v>
      </c>
      <c r="CE47" s="150">
        <f>AVERAGE(BX47,BV47,BM47,BK47,BA47,AY47,AP47,AN47,AD47,AB47,S47,Q47,J47,H47)</f>
        <v>34.75</v>
      </c>
      <c r="CF47" s="118"/>
    </row>
    <row r="48" spans="2:84" s="116" customFormat="1" ht="14.1" customHeight="1">
      <c r="B48" s="26" t="s">
        <v>159</v>
      </c>
      <c r="C48" s="114" t="s">
        <v>203</v>
      </c>
      <c r="D48" s="53" t="s">
        <v>206</v>
      </c>
      <c r="E48" s="22">
        <v>32105</v>
      </c>
      <c r="F48" s="23" t="s">
        <v>196</v>
      </c>
      <c r="G48" s="6"/>
      <c r="H48" s="19">
        <v>31</v>
      </c>
      <c r="J48" s="55">
        <v>37</v>
      </c>
      <c r="L48" s="19">
        <f t="shared" si="20"/>
        <v>68</v>
      </c>
      <c r="M48" s="117"/>
      <c r="N48" s="57">
        <v>6</v>
      </c>
      <c r="O48" s="33">
        <f t="shared" si="21"/>
        <v>34</v>
      </c>
      <c r="P48" s="28"/>
      <c r="Q48" s="65" t="s">
        <v>23</v>
      </c>
      <c r="S48" s="21" t="s">
        <v>23</v>
      </c>
      <c r="U48" s="21">
        <f t="shared" si="22"/>
        <v>0</v>
      </c>
      <c r="V48" s="117"/>
      <c r="W48" s="151" t="s">
        <v>23</v>
      </c>
      <c r="X48" s="119"/>
      <c r="Y48" s="57">
        <f t="shared" si="23"/>
        <v>6</v>
      </c>
      <c r="Z48" s="54">
        <f t="shared" si="4"/>
        <v>34</v>
      </c>
      <c r="AA48" s="27"/>
      <c r="AB48" s="19" t="s">
        <v>23</v>
      </c>
      <c r="AC48" s="36"/>
      <c r="AD48" s="21" t="s">
        <v>23</v>
      </c>
      <c r="AF48" s="19" t="s">
        <v>217</v>
      </c>
      <c r="AG48" s="117"/>
      <c r="AH48" s="57" t="s">
        <v>23</v>
      </c>
      <c r="AI48" s="119"/>
      <c r="AJ48" s="37" t="s">
        <v>23</v>
      </c>
      <c r="AK48" s="57"/>
      <c r="AL48" s="28"/>
      <c r="AM48" s="138"/>
      <c r="AN48" s="57" t="s">
        <v>23</v>
      </c>
      <c r="AO48" s="54"/>
      <c r="AP48" s="19" t="s">
        <v>23</v>
      </c>
      <c r="AQ48" s="54"/>
      <c r="AR48" s="55" t="s">
        <v>217</v>
      </c>
      <c r="AS48" s="54"/>
      <c r="AT48" s="57" t="s">
        <v>23</v>
      </c>
      <c r="AV48" s="37" t="s">
        <v>23</v>
      </c>
      <c r="AW48" s="40"/>
      <c r="AX48" s="27"/>
      <c r="AY48" s="19" t="s">
        <v>23</v>
      </c>
      <c r="AZ48" s="47"/>
      <c r="BA48" s="19" t="s">
        <v>23</v>
      </c>
      <c r="BB48" s="47"/>
      <c r="BC48" s="19" t="s">
        <v>23</v>
      </c>
      <c r="BD48" s="54"/>
      <c r="BE48" s="57" t="s">
        <v>23</v>
      </c>
      <c r="BG48" s="37" t="s">
        <v>23</v>
      </c>
      <c r="BH48" s="122">
        <f>AVERAGE(BA48,AY48,AP48,AN48,AD48,AB48,S48,Q48,J48,H48)</f>
        <v>34</v>
      </c>
      <c r="BI48" s="27"/>
      <c r="BJ48" s="92"/>
      <c r="BK48" s="19" t="s">
        <v>23</v>
      </c>
      <c r="BL48" s="47"/>
      <c r="BM48" s="21" t="s">
        <v>23</v>
      </c>
      <c r="BN48" s="47"/>
      <c r="BO48" s="21" t="s">
        <v>23</v>
      </c>
      <c r="BP48" s="54"/>
      <c r="BQ48" s="57" t="s">
        <v>23</v>
      </c>
      <c r="BS48" s="37" t="s">
        <v>23</v>
      </c>
      <c r="BT48" s="122">
        <f>AVERAGE(BK48:BM48,AY48:BA48,AN48:AP48,AB48:AD48,Q48:S48,H48:J48)</f>
        <v>34</v>
      </c>
      <c r="BU48" s="27"/>
      <c r="BV48" s="21" t="s">
        <v>23</v>
      </c>
      <c r="BW48" s="47"/>
      <c r="BX48" s="19" t="s">
        <v>23</v>
      </c>
      <c r="BY48" s="47"/>
      <c r="BZ48" s="21" t="s">
        <v>23</v>
      </c>
      <c r="CA48" s="54"/>
      <c r="CB48" s="57" t="s">
        <v>23</v>
      </c>
      <c r="CD48" s="37" t="s">
        <v>23</v>
      </c>
      <c r="CE48" s="122">
        <f>AVERAGE(BX48,BV48,BM48,BK48,BA48,AY48,AP48,AN48,AD48,AB48,S48,Q48,J48,H48)</f>
        <v>34</v>
      </c>
      <c r="CF48" s="27"/>
    </row>
    <row r="49" spans="2:84" s="51" customFormat="1" ht="14.1" customHeight="1">
      <c r="B49" s="26" t="s">
        <v>160</v>
      </c>
      <c r="C49" s="53" t="s">
        <v>282</v>
      </c>
      <c r="D49" s="53" t="s">
        <v>271</v>
      </c>
      <c r="E49" s="22">
        <v>45189</v>
      </c>
      <c r="F49" s="24" t="s">
        <v>284</v>
      </c>
      <c r="G49" s="123"/>
      <c r="H49" s="21" t="s">
        <v>23</v>
      </c>
      <c r="I49" s="116"/>
      <c r="J49" s="21" t="s">
        <v>23</v>
      </c>
      <c r="K49" s="116"/>
      <c r="L49" s="21">
        <f t="shared" si="20"/>
        <v>0</v>
      </c>
      <c r="M49" s="117"/>
      <c r="N49" s="57" t="s">
        <v>23</v>
      </c>
      <c r="O49" s="33" t="e">
        <f t="shared" si="21"/>
        <v>#DIV/0!</v>
      </c>
      <c r="P49" s="121"/>
      <c r="Q49" s="65">
        <v>42</v>
      </c>
      <c r="R49" s="116"/>
      <c r="S49" s="21">
        <v>30</v>
      </c>
      <c r="T49" s="116"/>
      <c r="U49" s="33">
        <f t="shared" si="22"/>
        <v>72</v>
      </c>
      <c r="V49" s="117"/>
      <c r="W49" s="151">
        <v>3</v>
      </c>
      <c r="X49" s="119"/>
      <c r="Y49" s="57">
        <f t="shared" si="23"/>
        <v>3</v>
      </c>
      <c r="Z49" s="33">
        <f t="shared" si="4"/>
        <v>36</v>
      </c>
      <c r="AA49" s="125"/>
      <c r="AB49" s="19" t="s">
        <v>23</v>
      </c>
      <c r="AC49" s="36"/>
      <c r="AD49" s="21" t="s">
        <v>23</v>
      </c>
      <c r="AE49" s="116"/>
      <c r="AF49" s="19" t="s">
        <v>217</v>
      </c>
      <c r="AG49" s="117"/>
      <c r="AH49" s="57" t="s">
        <v>23</v>
      </c>
      <c r="AI49" s="119"/>
      <c r="AJ49" s="37" t="s">
        <v>23</v>
      </c>
      <c r="AK49" s="33">
        <f>AVERAGE(AD49,AB49,S49,Q49,J49,H49)</f>
        <v>36</v>
      </c>
      <c r="AL49" s="121"/>
      <c r="AM49" s="136"/>
      <c r="AN49" s="57" t="s">
        <v>23</v>
      </c>
      <c r="AO49" s="54"/>
      <c r="AP49" s="19" t="s">
        <v>23</v>
      </c>
      <c r="AQ49" s="54"/>
      <c r="AR49" s="55" t="s">
        <v>217</v>
      </c>
      <c r="AS49" s="54"/>
      <c r="AT49" s="57" t="s">
        <v>23</v>
      </c>
      <c r="AU49" s="116"/>
      <c r="AV49" s="37" t="s">
        <v>23</v>
      </c>
      <c r="AW49" s="120">
        <f>AVERAGE(H49,J49,Q49,S49,AB49,AD49,AN49,AP49)</f>
        <v>36</v>
      </c>
      <c r="AX49" s="121"/>
      <c r="AY49" s="19" t="s">
        <v>23</v>
      </c>
      <c r="AZ49" s="47"/>
      <c r="BA49" s="19" t="s">
        <v>23</v>
      </c>
      <c r="BB49" s="47"/>
      <c r="BC49" s="19" t="s">
        <v>23</v>
      </c>
      <c r="BD49" s="54"/>
      <c r="BE49" s="57" t="s">
        <v>23</v>
      </c>
      <c r="BF49" s="116"/>
      <c r="BG49" s="37" t="s">
        <v>23</v>
      </c>
      <c r="BH49" s="122">
        <f>AVERAGE(BA49,AY49,AP49,AN49,AD49,AB49,S49,Q49,J49,H49)</f>
        <v>36</v>
      </c>
      <c r="BI49" s="121"/>
      <c r="BJ49" s="136"/>
      <c r="BK49" s="19" t="s">
        <v>23</v>
      </c>
      <c r="BL49" s="47"/>
      <c r="BM49" s="21" t="s">
        <v>23</v>
      </c>
      <c r="BN49" s="47"/>
      <c r="BO49" s="21" t="s">
        <v>23</v>
      </c>
      <c r="BP49" s="54"/>
      <c r="BQ49" s="57" t="s">
        <v>23</v>
      </c>
      <c r="BR49" s="116"/>
      <c r="BS49" s="37" t="s">
        <v>23</v>
      </c>
      <c r="BT49" s="122">
        <f>AVERAGE(BK49:BM49,AY49:BA49,AN49:AP49,AB49:AD49,Q49:S49,H49:J49)</f>
        <v>36</v>
      </c>
      <c r="BU49" s="121"/>
      <c r="BV49" s="21" t="s">
        <v>23</v>
      </c>
      <c r="BW49" s="47"/>
      <c r="BX49" s="19" t="s">
        <v>23</v>
      </c>
      <c r="BY49" s="47"/>
      <c r="BZ49" s="21" t="s">
        <v>23</v>
      </c>
      <c r="CA49" s="54"/>
      <c r="CB49" s="57" t="s">
        <v>23</v>
      </c>
      <c r="CC49" s="116"/>
      <c r="CD49" s="37" t="s">
        <v>23</v>
      </c>
      <c r="CE49" s="122">
        <f>AVERAGE(BX49,BV49,BM49,BK49,BA49,AY49,AP49,AN49,AD49,AB49,S49,Q49,J49,H49)</f>
        <v>36</v>
      </c>
      <c r="CF49" s="118"/>
    </row>
    <row r="50" spans="2:84" s="116" customFormat="1" ht="14.1" customHeight="1">
      <c r="B50" s="26" t="s">
        <v>161</v>
      </c>
      <c r="C50" s="129" t="s">
        <v>221</v>
      </c>
      <c r="D50" s="129" t="s">
        <v>240</v>
      </c>
      <c r="E50" s="57"/>
      <c r="F50" s="50" t="s">
        <v>220</v>
      </c>
      <c r="G50" s="2"/>
      <c r="H50" s="55">
        <v>38</v>
      </c>
      <c r="I50"/>
      <c r="J50" s="57">
        <v>33</v>
      </c>
      <c r="K50"/>
      <c r="L50" s="19">
        <f t="shared" si="20"/>
        <v>71</v>
      </c>
      <c r="M50" s="2"/>
      <c r="N50" s="57">
        <v>1</v>
      </c>
      <c r="O50" s="33">
        <f t="shared" si="21"/>
        <v>35.5</v>
      </c>
      <c r="P50"/>
      <c r="Q50" s="57">
        <v>39</v>
      </c>
      <c r="R50"/>
      <c r="S50" s="57">
        <v>42</v>
      </c>
      <c r="T50"/>
      <c r="U50" s="33">
        <f t="shared" si="22"/>
        <v>81</v>
      </c>
      <c r="V50"/>
      <c r="W50" s="151">
        <v>0</v>
      </c>
      <c r="X50"/>
      <c r="Y50" s="57">
        <f t="shared" si="23"/>
        <v>1</v>
      </c>
      <c r="Z50" s="54">
        <f t="shared" si="4"/>
        <v>38</v>
      </c>
      <c r="AA50"/>
      <c r="AB50" s="40"/>
      <c r="AC50"/>
      <c r="AD50" s="40"/>
      <c r="AE50"/>
      <c r="AF50" s="40"/>
      <c r="AG50"/>
      <c r="AH50" s="40"/>
      <c r="AI50"/>
      <c r="AJ50" s="40"/>
      <c r="AK50" s="40"/>
      <c r="AL50"/>
      <c r="AM50" s="92"/>
      <c r="AN50" s="57"/>
      <c r="AO50" s="15"/>
      <c r="AP50" s="57"/>
      <c r="AQ50" s="15"/>
      <c r="AR50" s="57"/>
      <c r="AS50" s="15"/>
      <c r="AT50" s="57"/>
      <c r="AU50"/>
      <c r="AV50" s="57"/>
      <c r="AW50" s="40"/>
      <c r="AX50"/>
      <c r="AY50" s="57"/>
      <c r="AZ50" s="15"/>
      <c r="BA50" s="57"/>
      <c r="BB50" s="15"/>
      <c r="BC50" s="57"/>
      <c r="BD50" s="15"/>
      <c r="BE50" s="57"/>
      <c r="BF50"/>
      <c r="BG50" s="57"/>
      <c r="BH50" s="45"/>
      <c r="BI50"/>
      <c r="BJ50" s="92"/>
      <c r="BK50" s="40"/>
      <c r="BL50"/>
      <c r="BM50" s="40"/>
      <c r="BN50"/>
      <c r="BO50" s="40"/>
      <c r="BP50"/>
      <c r="BQ50" s="40"/>
      <c r="BR50"/>
      <c r="BS50" s="40"/>
      <c r="BT50" s="40"/>
      <c r="BU50"/>
      <c r="BV50" s="40"/>
      <c r="BW50"/>
      <c r="BX50" s="40"/>
      <c r="BY50"/>
      <c r="BZ50" s="40"/>
      <c r="CA50"/>
      <c r="CB50" s="40"/>
      <c r="CC50"/>
      <c r="CD50" s="40"/>
      <c r="CE50" s="40"/>
      <c r="CF50"/>
    </row>
    <row r="51" spans="2:84" s="51" customFormat="1" ht="14.1" customHeight="1">
      <c r="B51" s="26" t="s">
        <v>192</v>
      </c>
      <c r="C51" s="114" t="s">
        <v>57</v>
      </c>
      <c r="D51" s="114" t="s">
        <v>99</v>
      </c>
      <c r="E51" s="22" t="s">
        <v>23</v>
      </c>
      <c r="F51" s="23" t="s">
        <v>100</v>
      </c>
      <c r="G51" s="123"/>
      <c r="H51" s="19">
        <v>35</v>
      </c>
      <c r="I51" s="116"/>
      <c r="J51" s="55">
        <v>38</v>
      </c>
      <c r="K51" s="116"/>
      <c r="L51" s="55">
        <f t="shared" si="20"/>
        <v>73</v>
      </c>
      <c r="M51" s="117"/>
      <c r="N51" s="57">
        <v>0</v>
      </c>
      <c r="O51" s="33">
        <f t="shared" si="21"/>
        <v>36.5</v>
      </c>
      <c r="P51" s="121"/>
      <c r="Q51" s="134">
        <v>37</v>
      </c>
      <c r="R51" s="116"/>
      <c r="S51" s="33">
        <v>37</v>
      </c>
      <c r="T51" s="116"/>
      <c r="U51" s="33">
        <f t="shared" si="22"/>
        <v>74</v>
      </c>
      <c r="V51" s="117"/>
      <c r="W51" s="151">
        <v>0</v>
      </c>
      <c r="X51" s="119"/>
      <c r="Y51" s="57">
        <f t="shared" si="23"/>
        <v>0</v>
      </c>
      <c r="Z51" s="33">
        <f t="shared" si="4"/>
        <v>36.75</v>
      </c>
      <c r="AA51" s="125"/>
      <c r="AB51" s="19" t="s">
        <v>23</v>
      </c>
      <c r="AC51" s="36"/>
      <c r="AD51" s="21" t="s">
        <v>23</v>
      </c>
      <c r="AE51" s="116"/>
      <c r="AF51" s="19" t="s">
        <v>217</v>
      </c>
      <c r="AG51" s="117"/>
      <c r="AH51" s="57" t="s">
        <v>23</v>
      </c>
      <c r="AI51" s="119"/>
      <c r="AJ51" s="37" t="s">
        <v>23</v>
      </c>
      <c r="AK51" s="33">
        <f>AVERAGE(AD51,AB51,S51,Q51,J51,H51)</f>
        <v>36.75</v>
      </c>
      <c r="AL51" s="121"/>
      <c r="AM51" s="136"/>
      <c r="AN51" s="57" t="s">
        <v>23</v>
      </c>
      <c r="AO51" s="54"/>
      <c r="AP51" s="19" t="s">
        <v>23</v>
      </c>
      <c r="AQ51" s="54"/>
      <c r="AR51" s="55" t="s">
        <v>217</v>
      </c>
      <c r="AS51" s="54"/>
      <c r="AT51" s="57" t="s">
        <v>23</v>
      </c>
      <c r="AU51" s="116"/>
      <c r="AV51" s="37" t="s">
        <v>23</v>
      </c>
      <c r="AW51" s="120">
        <f>AVERAGE(H51,J51,Q51,S51,AB51,AD51,AN51,AP51)</f>
        <v>36.75</v>
      </c>
      <c r="AX51" s="121"/>
      <c r="AY51" s="19" t="s">
        <v>23</v>
      </c>
      <c r="AZ51" s="47"/>
      <c r="BA51" s="19" t="s">
        <v>23</v>
      </c>
      <c r="BB51" s="47"/>
      <c r="BC51" s="19" t="s">
        <v>23</v>
      </c>
      <c r="BD51" s="54"/>
      <c r="BE51" s="57" t="s">
        <v>23</v>
      </c>
      <c r="BF51" s="116"/>
      <c r="BG51" s="37" t="s">
        <v>23</v>
      </c>
      <c r="BH51" s="122">
        <f>AVERAGE(BA51,AY51,AP51,AN51,AD51,AB51,S51,Q51,J51,H51)</f>
        <v>36.75</v>
      </c>
      <c r="BI51" s="121"/>
      <c r="BJ51" s="136"/>
      <c r="BK51" s="19" t="s">
        <v>23</v>
      </c>
      <c r="BL51" s="47"/>
      <c r="BM51" s="21" t="s">
        <v>23</v>
      </c>
      <c r="BN51" s="47"/>
      <c r="BO51" s="21" t="s">
        <v>23</v>
      </c>
      <c r="BP51" s="54"/>
      <c r="BQ51" s="57" t="s">
        <v>23</v>
      </c>
      <c r="BR51" s="116"/>
      <c r="BS51" s="37" t="s">
        <v>23</v>
      </c>
      <c r="BT51" s="122">
        <f>AVERAGE(BK51:BM51,AY51:BA51,AN51:AP51,AB51:AD51,Q51:S51,H51:J51)</f>
        <v>36.75</v>
      </c>
      <c r="BU51" s="121"/>
      <c r="BV51" s="21" t="s">
        <v>23</v>
      </c>
      <c r="BW51" s="47"/>
      <c r="BX51" s="19" t="s">
        <v>23</v>
      </c>
      <c r="BY51" s="47"/>
      <c r="BZ51" s="21" t="s">
        <v>23</v>
      </c>
      <c r="CA51" s="54"/>
      <c r="CB51" s="57" t="s">
        <v>23</v>
      </c>
      <c r="CC51" s="116"/>
      <c r="CD51" s="37" t="s">
        <v>23</v>
      </c>
      <c r="CE51" s="122">
        <f>AVERAGE(BX51,BV51,BM51,BK51,BA51,AY51,AP51,AN51,AD51,AB51,S51,Q51,J51,H51)</f>
        <v>36.75</v>
      </c>
      <c r="CF51" s="118"/>
    </row>
    <row r="52" spans="2:84" s="51" customFormat="1" ht="14.1" customHeight="1">
      <c r="B52" s="26" t="s">
        <v>260</v>
      </c>
      <c r="C52" s="114" t="s">
        <v>103</v>
      </c>
      <c r="D52" s="114" t="s">
        <v>104</v>
      </c>
      <c r="E52" s="22" t="s">
        <v>23</v>
      </c>
      <c r="F52" s="23" t="s">
        <v>100</v>
      </c>
      <c r="G52" s="123"/>
      <c r="H52" s="55">
        <v>36</v>
      </c>
      <c r="I52" s="116"/>
      <c r="J52" s="55">
        <v>40</v>
      </c>
      <c r="K52" s="116"/>
      <c r="L52" s="55">
        <f t="shared" si="20"/>
        <v>76</v>
      </c>
      <c r="M52" s="117"/>
      <c r="N52" s="57">
        <v>0</v>
      </c>
      <c r="O52" s="33">
        <f t="shared" si="21"/>
        <v>38</v>
      </c>
      <c r="P52" s="121"/>
      <c r="Q52" s="65" t="s">
        <v>23</v>
      </c>
      <c r="R52" s="116"/>
      <c r="S52" s="21" t="s">
        <v>23</v>
      </c>
      <c r="T52" s="116"/>
      <c r="U52" s="21">
        <f t="shared" si="22"/>
        <v>0</v>
      </c>
      <c r="V52" s="117"/>
      <c r="W52" s="151" t="s">
        <v>23</v>
      </c>
      <c r="X52" s="119"/>
      <c r="Y52" s="57">
        <f t="shared" si="23"/>
        <v>0</v>
      </c>
      <c r="Z52" s="54">
        <f t="shared" si="4"/>
        <v>38</v>
      </c>
      <c r="AA52" s="125"/>
      <c r="AB52" s="19" t="s">
        <v>23</v>
      </c>
      <c r="AC52" s="36"/>
      <c r="AD52" s="21" t="s">
        <v>23</v>
      </c>
      <c r="AE52" s="116"/>
      <c r="AF52" s="19" t="s">
        <v>217</v>
      </c>
      <c r="AG52" s="117"/>
      <c r="AH52" s="57" t="s">
        <v>23</v>
      </c>
      <c r="AI52" s="119"/>
      <c r="AJ52" s="37" t="s">
        <v>23</v>
      </c>
      <c r="AK52" s="33">
        <f>AVERAGE(AD52,AB52,S52,Q52,J52,H52)</f>
        <v>38</v>
      </c>
      <c r="AL52" s="121"/>
      <c r="AM52" s="136"/>
      <c r="AN52" s="57" t="s">
        <v>23</v>
      </c>
      <c r="AO52" s="54"/>
      <c r="AP52" s="19" t="s">
        <v>23</v>
      </c>
      <c r="AQ52" s="54"/>
      <c r="AR52" s="55" t="s">
        <v>217</v>
      </c>
      <c r="AS52" s="54"/>
      <c r="AT52" s="57" t="s">
        <v>23</v>
      </c>
      <c r="AU52" s="116"/>
      <c r="AV52" s="37" t="s">
        <v>23</v>
      </c>
      <c r="AW52" s="120">
        <f>AVERAGE(H52,J52,Q52,S52,AB52,AD52,AN52,AP52)</f>
        <v>38</v>
      </c>
      <c r="AX52" s="121"/>
      <c r="AY52" s="19" t="s">
        <v>23</v>
      </c>
      <c r="AZ52" s="47"/>
      <c r="BA52" s="19" t="s">
        <v>23</v>
      </c>
      <c r="BB52" s="47"/>
      <c r="BC52" s="19" t="s">
        <v>23</v>
      </c>
      <c r="BD52" s="54"/>
      <c r="BE52" s="57" t="s">
        <v>23</v>
      </c>
      <c r="BF52" s="116"/>
      <c r="BG52" s="37" t="s">
        <v>23</v>
      </c>
      <c r="BH52" s="122">
        <f>AVERAGE(BA52,AY52,AP52,AN52,AD52,AB52,S52,Q52,J52,H52)</f>
        <v>38</v>
      </c>
      <c r="BI52" s="121"/>
      <c r="BJ52" s="136"/>
      <c r="BK52" s="19" t="s">
        <v>23</v>
      </c>
      <c r="BL52" s="47"/>
      <c r="BM52" s="21" t="s">
        <v>23</v>
      </c>
      <c r="BN52" s="47"/>
      <c r="BO52" s="21" t="s">
        <v>23</v>
      </c>
      <c r="BP52" s="54"/>
      <c r="BQ52" s="57" t="s">
        <v>23</v>
      </c>
      <c r="BR52" s="116"/>
      <c r="BS52" s="37" t="s">
        <v>23</v>
      </c>
      <c r="BT52" s="122">
        <f>AVERAGE(BK52:BM52,AY52:BA52,AN52:AP52,AB52:AD52,Q52:S52,H52:J52)</f>
        <v>38</v>
      </c>
      <c r="BU52" s="121"/>
      <c r="BV52" s="21" t="s">
        <v>23</v>
      </c>
      <c r="BW52" s="47"/>
      <c r="BX52" s="19" t="s">
        <v>23</v>
      </c>
      <c r="BY52" s="47"/>
      <c r="BZ52" s="21" t="s">
        <v>23</v>
      </c>
      <c r="CA52" s="54"/>
      <c r="CB52" s="57" t="s">
        <v>23</v>
      </c>
      <c r="CC52" s="116"/>
      <c r="CD52" s="37" t="s">
        <v>23</v>
      </c>
      <c r="CE52" s="122">
        <f>AVERAGE(BX52,BV52,BM52,BK52,BA52,AY52,AP52,AN52,AD52,AB52,S52,Q52,J52,H52)</f>
        <v>38</v>
      </c>
      <c r="CF52" s="118"/>
    </row>
    <row r="53" spans="2:84" s="51" customFormat="1" ht="14.1" customHeight="1">
      <c r="B53" s="26" t="s">
        <v>261</v>
      </c>
      <c r="C53" s="114" t="s">
        <v>78</v>
      </c>
      <c r="D53" s="114" t="s">
        <v>168</v>
      </c>
      <c r="E53" s="22" t="s">
        <v>23</v>
      </c>
      <c r="F53" s="23" t="s">
        <v>100</v>
      </c>
      <c r="G53" s="123"/>
      <c r="H53" s="55">
        <v>38</v>
      </c>
      <c r="I53" s="116"/>
      <c r="J53" s="55">
        <v>39</v>
      </c>
      <c r="K53" s="116"/>
      <c r="L53" s="55">
        <f t="shared" si="20"/>
        <v>77</v>
      </c>
      <c r="M53" s="117"/>
      <c r="N53" s="57">
        <v>0</v>
      </c>
      <c r="O53" s="33">
        <f t="shared" si="21"/>
        <v>38.5</v>
      </c>
      <c r="P53" s="121"/>
      <c r="Q53" s="134">
        <v>41</v>
      </c>
      <c r="R53" s="116"/>
      <c r="S53" s="33">
        <v>37</v>
      </c>
      <c r="T53" s="116"/>
      <c r="U53" s="33">
        <f t="shared" si="22"/>
        <v>78</v>
      </c>
      <c r="V53" s="117"/>
      <c r="W53" s="151">
        <v>0</v>
      </c>
      <c r="X53" s="119"/>
      <c r="Y53" s="57">
        <f t="shared" si="23"/>
        <v>0</v>
      </c>
      <c r="Z53" s="33">
        <f t="shared" si="4"/>
        <v>38.75</v>
      </c>
      <c r="AA53" s="125"/>
      <c r="AB53" s="19" t="s">
        <v>23</v>
      </c>
      <c r="AC53" s="36"/>
      <c r="AD53" s="21" t="s">
        <v>23</v>
      </c>
      <c r="AE53" s="116"/>
      <c r="AF53" s="19" t="s">
        <v>217</v>
      </c>
      <c r="AG53" s="117"/>
      <c r="AH53" s="57" t="s">
        <v>23</v>
      </c>
      <c r="AI53" s="119"/>
      <c r="AJ53" s="37" t="s">
        <v>23</v>
      </c>
      <c r="AK53" s="33">
        <f>AVERAGE(AD53,AB53,S53,Q53,J53,H53)</f>
        <v>38.75</v>
      </c>
      <c r="AL53" s="121"/>
      <c r="AM53" s="136"/>
      <c r="AN53" s="57" t="s">
        <v>23</v>
      </c>
      <c r="AO53" s="54"/>
      <c r="AP53" s="19" t="s">
        <v>23</v>
      </c>
      <c r="AQ53" s="54"/>
      <c r="AR53" s="55" t="s">
        <v>217</v>
      </c>
      <c r="AS53" s="54"/>
      <c r="AT53" s="57" t="s">
        <v>23</v>
      </c>
      <c r="AU53" s="116"/>
      <c r="AV53" s="37" t="s">
        <v>23</v>
      </c>
      <c r="AW53" s="120">
        <f>AVERAGE(H53,J53,Q53,S53,AB53,AD53,AN53,AP53)</f>
        <v>38.75</v>
      </c>
      <c r="AX53" s="121"/>
      <c r="AY53" s="19" t="s">
        <v>23</v>
      </c>
      <c r="AZ53" s="47"/>
      <c r="BA53" s="19" t="s">
        <v>23</v>
      </c>
      <c r="BB53" s="47"/>
      <c r="BC53" s="19" t="s">
        <v>23</v>
      </c>
      <c r="BD53" s="54"/>
      <c r="BE53" s="57" t="s">
        <v>23</v>
      </c>
      <c r="BF53" s="116"/>
      <c r="BG53" s="37" t="s">
        <v>23</v>
      </c>
      <c r="BH53" s="122">
        <f>AVERAGE(BA53,AY53,AP53,AN53,AD53,AB53,S53,Q53,J53,H53)</f>
        <v>38.75</v>
      </c>
      <c r="BI53" s="121"/>
      <c r="BJ53" s="136"/>
      <c r="BK53" s="19" t="s">
        <v>23</v>
      </c>
      <c r="BL53" s="47"/>
      <c r="BM53" s="21" t="s">
        <v>23</v>
      </c>
      <c r="BN53" s="47"/>
      <c r="BO53" s="21" t="s">
        <v>23</v>
      </c>
      <c r="BP53" s="54"/>
      <c r="BQ53" s="57" t="s">
        <v>23</v>
      </c>
      <c r="BR53" s="116"/>
      <c r="BS53" s="37" t="s">
        <v>23</v>
      </c>
      <c r="BT53" s="122">
        <f>AVERAGE(BK53:BM53,AY53:BA53,AN53:AP53,AB53:AD53,Q53:S53,H53:J53)</f>
        <v>38.75</v>
      </c>
      <c r="BU53" s="121"/>
      <c r="BV53" s="21" t="s">
        <v>23</v>
      </c>
      <c r="BW53" s="47"/>
      <c r="BX53" s="19" t="s">
        <v>23</v>
      </c>
      <c r="BY53" s="47"/>
      <c r="BZ53" s="21" t="s">
        <v>23</v>
      </c>
      <c r="CA53" s="54"/>
      <c r="CB53" s="57" t="s">
        <v>23</v>
      </c>
      <c r="CC53" s="116"/>
      <c r="CD53" s="37" t="s">
        <v>23</v>
      </c>
      <c r="CE53" s="122">
        <f>AVERAGE(BX53,BV53,BM53,BK53,BA53,AY53,AP53,AN53,AD53,AB53,S53,Q53,J53,H53)</f>
        <v>38.75</v>
      </c>
      <c r="CF53" s="118"/>
    </row>
    <row r="54" spans="2:84" s="116" customFormat="1" ht="14.1" customHeight="1">
      <c r="B54" s="26" t="s">
        <v>262</v>
      </c>
      <c r="C54" s="53" t="s">
        <v>219</v>
      </c>
      <c r="D54" s="53" t="s">
        <v>61</v>
      </c>
      <c r="E54" s="151" t="s">
        <v>23</v>
      </c>
      <c r="F54" s="24" t="s">
        <v>220</v>
      </c>
      <c r="G54" s="123"/>
      <c r="H54" s="55">
        <v>37</v>
      </c>
      <c r="J54" s="55">
        <v>41</v>
      </c>
      <c r="L54" s="55">
        <f t="shared" si="20"/>
        <v>78</v>
      </c>
      <c r="M54" s="117"/>
      <c r="N54" s="57">
        <v>0</v>
      </c>
      <c r="O54" s="33">
        <f t="shared" si="21"/>
        <v>39</v>
      </c>
      <c r="P54" s="118"/>
      <c r="Q54" s="65" t="s">
        <v>23</v>
      </c>
      <c r="S54" s="21" t="s">
        <v>23</v>
      </c>
      <c r="U54" s="21">
        <f t="shared" si="22"/>
        <v>0</v>
      </c>
      <c r="V54" s="117"/>
      <c r="W54" s="151" t="s">
        <v>23</v>
      </c>
      <c r="X54" s="119"/>
      <c r="Y54" s="57">
        <f t="shared" si="23"/>
        <v>0</v>
      </c>
      <c r="Z54" s="54">
        <f t="shared" si="4"/>
        <v>39</v>
      </c>
      <c r="AA54" s="124"/>
      <c r="AB54" s="19" t="s">
        <v>23</v>
      </c>
      <c r="AC54" s="36"/>
      <c r="AD54" s="21" t="s">
        <v>23</v>
      </c>
      <c r="AF54" s="19" t="s">
        <v>217</v>
      </c>
      <c r="AG54" s="117"/>
      <c r="AH54" s="57" t="s">
        <v>23</v>
      </c>
      <c r="AI54" s="119"/>
      <c r="AJ54" s="37" t="s">
        <v>23</v>
      </c>
      <c r="AK54" s="33">
        <f>AVERAGE(AD54,AB54,S54,Q54,J54,H54)</f>
        <v>39</v>
      </c>
      <c r="AL54" s="118"/>
      <c r="AM54" s="135"/>
      <c r="AN54" s="57" t="s">
        <v>23</v>
      </c>
      <c r="AO54" s="54"/>
      <c r="AP54" s="19" t="s">
        <v>23</v>
      </c>
      <c r="AQ54" s="54"/>
      <c r="AR54" s="55" t="s">
        <v>217</v>
      </c>
      <c r="AS54" s="54"/>
      <c r="AT54" s="57" t="s">
        <v>23</v>
      </c>
      <c r="AV54" s="37" t="s">
        <v>23</v>
      </c>
      <c r="AW54" s="120">
        <f>AVERAGE(H54,J54,Q54,S54,AB54,AD54,AN54,AP54)</f>
        <v>39</v>
      </c>
      <c r="AX54" s="118"/>
      <c r="AY54" s="19" t="s">
        <v>23</v>
      </c>
      <c r="AZ54" s="47"/>
      <c r="BA54" s="19" t="s">
        <v>23</v>
      </c>
      <c r="BB54" s="47"/>
      <c r="BC54" s="19" t="s">
        <v>23</v>
      </c>
      <c r="BD54" s="54"/>
      <c r="BE54" s="57" t="s">
        <v>23</v>
      </c>
      <c r="BG54" s="37" t="s">
        <v>23</v>
      </c>
      <c r="BH54" s="45">
        <f>AVERAGE(BA54,AY54,AP54,AN54,AD54,AB54,S54,Q54,J54,H54)</f>
        <v>39</v>
      </c>
      <c r="BI54" s="118"/>
      <c r="BJ54" s="135"/>
      <c r="BK54" s="19" t="s">
        <v>23</v>
      </c>
      <c r="BL54" s="47"/>
      <c r="BM54" s="21" t="s">
        <v>23</v>
      </c>
      <c r="BN54" s="47"/>
      <c r="BO54" s="21" t="s">
        <v>23</v>
      </c>
      <c r="BP54" s="54"/>
      <c r="BQ54" s="57" t="s">
        <v>23</v>
      </c>
      <c r="BS54" s="37" t="s">
        <v>23</v>
      </c>
      <c r="BT54" s="122">
        <f>AVERAGE(BK54:BM54,AY54:BA54,AN54:AP54,AB54:AD54,Q54:S54,H54:J54)</f>
        <v>39</v>
      </c>
      <c r="BU54" s="118"/>
      <c r="BV54" s="21" t="s">
        <v>23</v>
      </c>
      <c r="BW54" s="47"/>
      <c r="BX54" s="19" t="s">
        <v>23</v>
      </c>
      <c r="BY54" s="47"/>
      <c r="BZ54" s="21" t="s">
        <v>23</v>
      </c>
      <c r="CA54" s="54"/>
      <c r="CB54" s="57" t="s">
        <v>23</v>
      </c>
      <c r="CD54" s="37" t="s">
        <v>23</v>
      </c>
      <c r="CE54" s="122">
        <f>AVERAGE(BX54,BV54,BM54,BK54,BA54,AY54,AP54,AN54,AD54,AB54,S54,Q54,J54,H54)</f>
        <v>39</v>
      </c>
      <c r="CF54" s="118"/>
    </row>
    <row r="55" spans="2:84" s="116" customFormat="1" ht="14.25" customHeight="1">
      <c r="B55" s="26" t="s">
        <v>279</v>
      </c>
      <c r="C55" s="53" t="s">
        <v>266</v>
      </c>
      <c r="D55" s="53" t="s">
        <v>234</v>
      </c>
      <c r="E55" s="22"/>
      <c r="F55" s="24" t="s">
        <v>220</v>
      </c>
      <c r="G55" s="123"/>
      <c r="H55" s="21" t="s">
        <v>23</v>
      </c>
      <c r="J55" s="21" t="s">
        <v>23</v>
      </c>
      <c r="L55" s="21">
        <f t="shared" si="20"/>
        <v>0</v>
      </c>
      <c r="M55" s="117"/>
      <c r="N55" s="57" t="s">
        <v>23</v>
      </c>
      <c r="O55" s="33" t="e">
        <f t="shared" si="21"/>
        <v>#DIV/0!</v>
      </c>
      <c r="P55" s="121"/>
      <c r="Q55" s="65">
        <v>37</v>
      </c>
      <c r="S55" s="21">
        <v>45</v>
      </c>
      <c r="U55" s="33">
        <f t="shared" si="22"/>
        <v>82</v>
      </c>
      <c r="V55" s="117"/>
      <c r="W55" s="151">
        <v>0</v>
      </c>
      <c r="X55" s="119"/>
      <c r="Y55" s="57">
        <f t="shared" si="23"/>
        <v>0</v>
      </c>
      <c r="Z55" s="33">
        <f t="shared" si="4"/>
        <v>41</v>
      </c>
      <c r="AA55" s="121"/>
      <c r="AB55" s="19" t="s">
        <v>23</v>
      </c>
      <c r="AC55" s="36"/>
      <c r="AD55" s="21" t="s">
        <v>23</v>
      </c>
      <c r="AF55" s="19" t="s">
        <v>217</v>
      </c>
      <c r="AG55" s="117"/>
      <c r="AH55" s="57" t="s">
        <v>23</v>
      </c>
      <c r="AI55" s="119"/>
      <c r="AJ55" s="37" t="s">
        <v>23</v>
      </c>
      <c r="AK55" s="33">
        <f>AVERAGE(AD55,AB55,S55,Q55,J55,H55)</f>
        <v>41</v>
      </c>
      <c r="AL55" s="121"/>
      <c r="AM55" s="136"/>
      <c r="AN55" s="57" t="s">
        <v>23</v>
      </c>
      <c r="AO55" s="54"/>
      <c r="AP55" s="19" t="s">
        <v>23</v>
      </c>
      <c r="AQ55" s="54"/>
      <c r="AR55" s="55" t="s">
        <v>217</v>
      </c>
      <c r="AS55" s="54"/>
      <c r="AT55" s="57" t="s">
        <v>23</v>
      </c>
      <c r="AV55" s="37" t="s">
        <v>23</v>
      </c>
      <c r="AW55" s="120">
        <f>AVERAGE(H55,J55,Q55,S55,AB55,AD55,AN55,AP55)</f>
        <v>41</v>
      </c>
      <c r="AX55" s="121"/>
      <c r="AY55" s="19" t="s">
        <v>23</v>
      </c>
      <c r="AZ55" s="47"/>
      <c r="BA55" s="19" t="s">
        <v>23</v>
      </c>
      <c r="BB55" s="47"/>
      <c r="BC55" s="19" t="s">
        <v>23</v>
      </c>
      <c r="BD55" s="54"/>
      <c r="BE55" s="57" t="s">
        <v>23</v>
      </c>
      <c r="BG55" s="37" t="s">
        <v>23</v>
      </c>
      <c r="BH55" s="122">
        <f>AVERAGE(BA55,AY55,AP55,AN55,AD55,AB55,S55,Q55,J55,H55)</f>
        <v>41</v>
      </c>
      <c r="BI55" s="121"/>
      <c r="BJ55" s="136"/>
      <c r="BK55" s="19" t="s">
        <v>23</v>
      </c>
      <c r="BL55" s="47"/>
      <c r="BM55" s="21" t="s">
        <v>23</v>
      </c>
      <c r="BN55" s="47"/>
      <c r="BO55" s="21" t="s">
        <v>23</v>
      </c>
      <c r="BP55" s="54"/>
      <c r="BQ55" s="57" t="s">
        <v>23</v>
      </c>
      <c r="BS55" s="37" t="s">
        <v>23</v>
      </c>
      <c r="BT55" s="122">
        <f>AVERAGE(BK55:BM55,AY55:BA55,AN55:AP55,AB55:AD55,Q55:S55,H55:J55)</f>
        <v>41</v>
      </c>
      <c r="BU55" s="121"/>
      <c r="BV55" s="21" t="s">
        <v>23</v>
      </c>
      <c r="BW55" s="47"/>
      <c r="BX55" s="19" t="s">
        <v>23</v>
      </c>
      <c r="BY55" s="47"/>
      <c r="BZ55" s="21" t="s">
        <v>23</v>
      </c>
      <c r="CA55" s="54"/>
      <c r="CB55" s="57" t="s">
        <v>23</v>
      </c>
      <c r="CD55" s="37" t="s">
        <v>23</v>
      </c>
      <c r="CE55" s="122">
        <f>AVERAGE(BX55,BV55,BM55,BK55,BA55,AY55,AP55,AN55,AD55,AB55,S55,Q55,J55,H55)</f>
        <v>41</v>
      </c>
      <c r="CF55" s="118"/>
    </row>
    <row r="56" spans="2:84" s="51" customFormat="1" ht="14.1" customHeight="1">
      <c r="B56" s="26" t="s">
        <v>281</v>
      </c>
      <c r="C56" s="129" t="s">
        <v>233</v>
      </c>
      <c r="D56" s="129" t="s">
        <v>234</v>
      </c>
      <c r="E56" s="57"/>
      <c r="F56" s="50" t="s">
        <v>100</v>
      </c>
      <c r="G56" s="147"/>
      <c r="H56" s="57">
        <v>37</v>
      </c>
      <c r="I56"/>
      <c r="J56" s="55">
        <v>42</v>
      </c>
      <c r="K56"/>
      <c r="L56" s="55">
        <f t="shared" si="20"/>
        <v>79</v>
      </c>
      <c r="M56" s="2"/>
      <c r="N56" s="57">
        <v>0</v>
      </c>
      <c r="O56" s="33">
        <f t="shared" si="21"/>
        <v>39.5</v>
      </c>
      <c r="P56"/>
      <c r="Q56" s="55">
        <v>44</v>
      </c>
      <c r="R56"/>
      <c r="S56" s="57">
        <v>50</v>
      </c>
      <c r="T56"/>
      <c r="U56" s="33">
        <f t="shared" si="22"/>
        <v>94</v>
      </c>
      <c r="V56"/>
      <c r="W56" s="151">
        <v>0</v>
      </c>
      <c r="X56"/>
      <c r="Y56" s="57">
        <f t="shared" si="23"/>
        <v>0</v>
      </c>
      <c r="Z56" s="54">
        <f t="shared" si="4"/>
        <v>43.25</v>
      </c>
      <c r="AA56" s="40"/>
      <c r="AB56" s="40"/>
      <c r="AC56"/>
      <c r="AD56" s="40"/>
      <c r="AE56"/>
      <c r="AF56" s="40"/>
      <c r="AG56"/>
      <c r="AH56" s="40"/>
      <c r="AI56"/>
      <c r="AJ56" s="40"/>
      <c r="AK56" s="40"/>
      <c r="AL56"/>
      <c r="AM56" s="92"/>
      <c r="AN56" s="57"/>
      <c r="AO56" s="15"/>
      <c r="AP56" s="57"/>
      <c r="AQ56" s="15"/>
      <c r="AR56" s="57"/>
      <c r="AS56" s="15"/>
      <c r="AT56" s="57"/>
      <c r="AU56"/>
      <c r="AV56" s="57"/>
      <c r="AW56" s="40"/>
      <c r="AX56"/>
      <c r="AY56" s="57"/>
      <c r="AZ56" s="15"/>
      <c r="BA56" s="57"/>
      <c r="BB56" s="15"/>
      <c r="BC56" s="57"/>
      <c r="BD56" s="15"/>
      <c r="BE56" s="57"/>
      <c r="BF56"/>
      <c r="BG56" s="57"/>
      <c r="BH56" s="45"/>
      <c r="BI56"/>
      <c r="BJ56" s="92"/>
      <c r="BK56" s="40"/>
      <c r="BL56"/>
      <c r="BM56" s="40"/>
      <c r="BN56"/>
      <c r="BO56" s="40"/>
      <c r="BP56"/>
      <c r="BQ56" s="40"/>
      <c r="BR56"/>
      <c r="BS56" s="40"/>
      <c r="BT56" s="40"/>
      <c r="BU56"/>
      <c r="BV56" s="40"/>
      <c r="BW56"/>
      <c r="BX56" s="40"/>
      <c r="BY56"/>
      <c r="BZ56" s="40"/>
      <c r="CA56"/>
      <c r="CB56" s="40"/>
      <c r="CC56"/>
      <c r="CD56" s="40"/>
      <c r="CE56" s="40"/>
      <c r="CF56"/>
    </row>
    <row r="57" spans="2:84" s="116" customFormat="1" ht="14.1" customHeight="1">
      <c r="B57" s="26" t="s">
        <v>280</v>
      </c>
      <c r="C57" s="129" t="s">
        <v>221</v>
      </c>
      <c r="D57" s="129" t="s">
        <v>222</v>
      </c>
      <c r="E57" s="57"/>
      <c r="F57" s="24" t="s">
        <v>220</v>
      </c>
      <c r="G57" s="147"/>
      <c r="H57" s="57">
        <v>49</v>
      </c>
      <c r="I57"/>
      <c r="J57" s="55">
        <v>43</v>
      </c>
      <c r="K57"/>
      <c r="L57" s="55">
        <f t="shared" si="20"/>
        <v>92</v>
      </c>
      <c r="M57" s="2"/>
      <c r="N57" s="57">
        <v>0</v>
      </c>
      <c r="O57" s="33">
        <f t="shared" si="21"/>
        <v>46</v>
      </c>
      <c r="P57"/>
      <c r="Q57" s="57">
        <v>43</v>
      </c>
      <c r="R57"/>
      <c r="S57" s="57">
        <v>40</v>
      </c>
      <c r="T57"/>
      <c r="U57" s="33">
        <f t="shared" si="22"/>
        <v>83</v>
      </c>
      <c r="V57"/>
      <c r="W57" s="151">
        <v>0</v>
      </c>
      <c r="X57"/>
      <c r="Y57" s="57">
        <f t="shared" si="23"/>
        <v>0</v>
      </c>
      <c r="Z57" s="33">
        <f t="shared" si="4"/>
        <v>43.75</v>
      </c>
      <c r="AA57"/>
      <c r="AB57" s="40"/>
      <c r="AC57"/>
      <c r="AD57" s="40"/>
      <c r="AE57"/>
      <c r="AF57" s="40"/>
      <c r="AG57"/>
      <c r="AH57" s="40"/>
      <c r="AI57"/>
      <c r="AJ57" s="40"/>
      <c r="AK57" s="40"/>
      <c r="AL57"/>
      <c r="AM57" s="92"/>
      <c r="AN57" s="57"/>
      <c r="AO57" s="15"/>
      <c r="AP57" s="57"/>
      <c r="AQ57" s="15"/>
      <c r="AR57" s="57"/>
      <c r="AS57" s="15"/>
      <c r="AT57" s="57"/>
      <c r="AU57"/>
      <c r="AV57" s="57"/>
      <c r="AW57" s="40"/>
      <c r="AX57"/>
      <c r="AY57" s="57"/>
      <c r="AZ57" s="15"/>
      <c r="BA57" s="57"/>
      <c r="BB57" s="15"/>
      <c r="BC57" s="57"/>
      <c r="BD57" s="15"/>
      <c r="BE57" s="57"/>
      <c r="BF57"/>
      <c r="BG57" s="57"/>
      <c r="BH57" s="45"/>
      <c r="BI57"/>
      <c r="BJ57" s="92"/>
      <c r="BK57" s="40"/>
      <c r="BL57"/>
      <c r="BM57" s="40"/>
      <c r="BN57"/>
      <c r="BO57" s="40"/>
      <c r="BP57"/>
      <c r="BQ57" s="40"/>
      <c r="BR57"/>
      <c r="BS57" s="40"/>
      <c r="BT57" s="40"/>
      <c r="BU57"/>
      <c r="BV57" s="40"/>
      <c r="BW57"/>
      <c r="BX57" s="40"/>
      <c r="BY57"/>
      <c r="BZ57" s="40"/>
      <c r="CA57"/>
      <c r="CB57" s="40"/>
      <c r="CC57"/>
      <c r="CD57" s="40"/>
      <c r="CE57" s="40"/>
      <c r="CF57"/>
    </row>
    <row r="58" spans="2:84" s="51" customFormat="1" ht="14.1" customHeight="1">
      <c r="B58" s="26" t="s">
        <v>263</v>
      </c>
      <c r="C58" s="114" t="s">
        <v>162</v>
      </c>
      <c r="D58" s="114" t="s">
        <v>48</v>
      </c>
      <c r="E58" s="22">
        <v>33192</v>
      </c>
      <c r="F58" s="23" t="s">
        <v>32</v>
      </c>
      <c r="G58" s="123"/>
      <c r="H58" s="21" t="s">
        <v>23</v>
      </c>
      <c r="I58" s="116"/>
      <c r="J58" s="21" t="s">
        <v>23</v>
      </c>
      <c r="K58" s="116"/>
      <c r="L58" s="21">
        <f t="shared" si="20"/>
        <v>0</v>
      </c>
      <c r="M58" s="117"/>
      <c r="N58" s="57" t="s">
        <v>23</v>
      </c>
      <c r="O58" s="33" t="e">
        <f t="shared" si="21"/>
        <v>#DIV/0!</v>
      </c>
      <c r="P58" s="118"/>
      <c r="Q58" s="65" t="s">
        <v>23</v>
      </c>
      <c r="R58" s="116"/>
      <c r="S58" s="21" t="s">
        <v>23</v>
      </c>
      <c r="T58" s="116"/>
      <c r="U58" s="21">
        <f t="shared" si="22"/>
        <v>0</v>
      </c>
      <c r="V58" s="117"/>
      <c r="W58" s="151" t="s">
        <v>23</v>
      </c>
      <c r="X58" s="119"/>
      <c r="Y58" s="57">
        <f t="shared" si="23"/>
        <v>0</v>
      </c>
      <c r="Z58" s="54" t="e">
        <f t="shared" si="4"/>
        <v>#DIV/0!</v>
      </c>
      <c r="AA58" s="124"/>
      <c r="AB58" s="19" t="s">
        <v>23</v>
      </c>
      <c r="AC58" s="36"/>
      <c r="AD58" s="21" t="s">
        <v>23</v>
      </c>
      <c r="AE58" s="116"/>
      <c r="AF58" s="19" t="s">
        <v>217</v>
      </c>
      <c r="AG58" s="117"/>
      <c r="AH58" s="57" t="s">
        <v>23</v>
      </c>
      <c r="AI58" s="119"/>
      <c r="AJ58" s="37" t="s">
        <v>23</v>
      </c>
      <c r="AK58" s="33" t="e">
        <f t="shared" ref="AK58:AK65" si="24">AVERAGE(AD58,AB58,S58,Q58,J58,H58)</f>
        <v>#DIV/0!</v>
      </c>
      <c r="AL58" s="118"/>
      <c r="AM58" s="135"/>
      <c r="AN58" s="57" t="s">
        <v>23</v>
      </c>
      <c r="AO58" s="54"/>
      <c r="AP58" s="19" t="s">
        <v>23</v>
      </c>
      <c r="AQ58" s="54"/>
      <c r="AR58" s="55" t="s">
        <v>217</v>
      </c>
      <c r="AS58" s="54"/>
      <c r="AT58" s="57" t="s">
        <v>23</v>
      </c>
      <c r="AU58" s="116"/>
      <c r="AV58" s="37" t="s">
        <v>23</v>
      </c>
      <c r="AW58" s="120" t="e">
        <f t="shared" ref="AW58:AW67" si="25">AVERAGE(H58,J58,Q58,S58,AB58,AD58,AN58,AP58)</f>
        <v>#DIV/0!</v>
      </c>
      <c r="AX58" s="121"/>
      <c r="AY58" s="19" t="s">
        <v>23</v>
      </c>
      <c r="AZ58" s="47"/>
      <c r="BA58" s="19" t="s">
        <v>23</v>
      </c>
      <c r="BB58" s="47"/>
      <c r="BC58" s="19" t="s">
        <v>23</v>
      </c>
      <c r="BD58" s="54"/>
      <c r="BE58" s="57" t="s">
        <v>23</v>
      </c>
      <c r="BF58" s="116"/>
      <c r="BG58" s="37" t="s">
        <v>23</v>
      </c>
      <c r="BH58" s="122" t="e">
        <f t="shared" ref="BH58:BH67" si="26">AVERAGE(BA58,AY58,AP58,AN58,AD58,AB58,S58,Q58,J58,H58)</f>
        <v>#DIV/0!</v>
      </c>
      <c r="BI58" s="121"/>
      <c r="BJ58" s="136"/>
      <c r="BK58" s="19" t="s">
        <v>23</v>
      </c>
      <c r="BL58" s="47"/>
      <c r="BM58" s="21" t="s">
        <v>23</v>
      </c>
      <c r="BN58" s="47"/>
      <c r="BO58" s="21" t="s">
        <v>23</v>
      </c>
      <c r="BP58" s="54"/>
      <c r="BQ58" s="57" t="s">
        <v>23</v>
      </c>
      <c r="BR58" s="116"/>
      <c r="BS58" s="37" t="s">
        <v>23</v>
      </c>
      <c r="BT58" s="122" t="e">
        <f t="shared" ref="BT58:BT67" si="27">AVERAGE(BK58:BM58,AY58:BA58,AN58:AP58,AB58:AD58,Q58:S58,H58:J58)</f>
        <v>#DIV/0!</v>
      </c>
      <c r="BU58" s="121"/>
      <c r="BV58" s="21" t="s">
        <v>23</v>
      </c>
      <c r="BW58" s="47"/>
      <c r="BX58" s="19" t="s">
        <v>23</v>
      </c>
      <c r="BY58" s="47"/>
      <c r="BZ58" s="21" t="s">
        <v>23</v>
      </c>
      <c r="CA58" s="54"/>
      <c r="CB58" s="57" t="s">
        <v>23</v>
      </c>
      <c r="CC58" s="116"/>
      <c r="CD58" s="37" t="s">
        <v>23</v>
      </c>
      <c r="CE58" s="122" t="e">
        <f t="shared" ref="CE58:CE67" si="28">AVERAGE(BX58,BV58,BM58,BK58,BA58,AY58,AP58,AN58,AD58,AB58,S58,Q58,J58,H58)</f>
        <v>#DIV/0!</v>
      </c>
      <c r="CF58" s="121"/>
    </row>
    <row r="59" spans="2:84" s="51" customFormat="1" ht="14.1" customHeight="1">
      <c r="B59" s="26" t="s">
        <v>264</v>
      </c>
      <c r="C59" s="114" t="s">
        <v>55</v>
      </c>
      <c r="D59" s="131" t="s">
        <v>56</v>
      </c>
      <c r="E59" s="22">
        <v>48944</v>
      </c>
      <c r="F59" s="23" t="s">
        <v>32</v>
      </c>
      <c r="G59" s="123"/>
      <c r="H59" s="21" t="s">
        <v>23</v>
      </c>
      <c r="I59" s="116"/>
      <c r="J59" s="21" t="s">
        <v>23</v>
      </c>
      <c r="K59" s="116"/>
      <c r="L59" s="21">
        <f t="shared" si="20"/>
        <v>0</v>
      </c>
      <c r="M59" s="117"/>
      <c r="N59" s="57" t="s">
        <v>23</v>
      </c>
      <c r="O59" s="33" t="e">
        <f t="shared" si="21"/>
        <v>#DIV/0!</v>
      </c>
      <c r="P59" s="118"/>
      <c r="Q59" s="65" t="s">
        <v>23</v>
      </c>
      <c r="R59" s="116"/>
      <c r="S59" s="21" t="s">
        <v>23</v>
      </c>
      <c r="T59" s="116"/>
      <c r="U59" s="21">
        <f t="shared" si="22"/>
        <v>0</v>
      </c>
      <c r="V59" s="117"/>
      <c r="W59" s="151" t="s">
        <v>23</v>
      </c>
      <c r="X59" s="119"/>
      <c r="Y59" s="57">
        <f t="shared" si="23"/>
        <v>0</v>
      </c>
      <c r="Z59" s="33" t="e">
        <f t="shared" si="4"/>
        <v>#DIV/0!</v>
      </c>
      <c r="AA59" s="124"/>
      <c r="AB59" s="19" t="s">
        <v>23</v>
      </c>
      <c r="AC59" s="36"/>
      <c r="AD59" s="21" t="s">
        <v>23</v>
      </c>
      <c r="AE59" s="116"/>
      <c r="AF59" s="19" t="s">
        <v>217</v>
      </c>
      <c r="AG59" s="117"/>
      <c r="AH59" s="57" t="s">
        <v>23</v>
      </c>
      <c r="AI59" s="119"/>
      <c r="AJ59" s="37" t="s">
        <v>23</v>
      </c>
      <c r="AK59" s="33" t="e">
        <f t="shared" si="24"/>
        <v>#DIV/0!</v>
      </c>
      <c r="AL59" s="118"/>
      <c r="AM59" s="135"/>
      <c r="AN59" s="57" t="s">
        <v>23</v>
      </c>
      <c r="AO59" s="54"/>
      <c r="AP59" s="19" t="s">
        <v>23</v>
      </c>
      <c r="AQ59" s="54"/>
      <c r="AR59" s="55" t="s">
        <v>217</v>
      </c>
      <c r="AS59" s="54"/>
      <c r="AT59" s="57" t="s">
        <v>23</v>
      </c>
      <c r="AU59" s="116"/>
      <c r="AV59" s="37" t="s">
        <v>23</v>
      </c>
      <c r="AW59" s="120" t="e">
        <f t="shared" si="25"/>
        <v>#DIV/0!</v>
      </c>
      <c r="AX59" s="118"/>
      <c r="AY59" s="19" t="s">
        <v>23</v>
      </c>
      <c r="AZ59" s="47"/>
      <c r="BA59" s="19" t="s">
        <v>23</v>
      </c>
      <c r="BB59" s="47"/>
      <c r="BC59" s="19" t="s">
        <v>23</v>
      </c>
      <c r="BD59" s="54"/>
      <c r="BE59" s="57" t="s">
        <v>23</v>
      </c>
      <c r="BF59" s="116"/>
      <c r="BG59" s="37" t="s">
        <v>23</v>
      </c>
      <c r="BH59" s="122" t="e">
        <f t="shared" si="26"/>
        <v>#DIV/0!</v>
      </c>
      <c r="BI59" s="118"/>
      <c r="BJ59" s="135"/>
      <c r="BK59" s="19" t="s">
        <v>23</v>
      </c>
      <c r="BL59" s="47"/>
      <c r="BM59" s="21" t="s">
        <v>23</v>
      </c>
      <c r="BN59" s="47"/>
      <c r="BO59" s="21" t="s">
        <v>23</v>
      </c>
      <c r="BP59" s="54"/>
      <c r="BQ59" s="57" t="s">
        <v>23</v>
      </c>
      <c r="BR59" s="116"/>
      <c r="BS59" s="37" t="s">
        <v>23</v>
      </c>
      <c r="BT59" s="122" t="e">
        <f t="shared" si="27"/>
        <v>#DIV/0!</v>
      </c>
      <c r="BU59" s="118"/>
      <c r="BV59" s="21" t="s">
        <v>23</v>
      </c>
      <c r="BW59" s="47"/>
      <c r="BX59" s="19" t="s">
        <v>23</v>
      </c>
      <c r="BY59" s="47"/>
      <c r="BZ59" s="21" t="s">
        <v>23</v>
      </c>
      <c r="CA59" s="54"/>
      <c r="CB59" s="57" t="s">
        <v>23</v>
      </c>
      <c r="CC59" s="116"/>
      <c r="CD59" s="37" t="s">
        <v>23</v>
      </c>
      <c r="CE59" s="122" t="e">
        <f t="shared" si="28"/>
        <v>#DIV/0!</v>
      </c>
      <c r="CF59" s="118"/>
    </row>
    <row r="60" spans="2:84" s="116" customFormat="1" ht="14.1" customHeight="1">
      <c r="B60" s="26" t="s">
        <v>265</v>
      </c>
      <c r="C60" s="114" t="s">
        <v>40</v>
      </c>
      <c r="D60" s="114" t="s">
        <v>41</v>
      </c>
      <c r="E60" s="22">
        <v>3602</v>
      </c>
      <c r="F60" s="23" t="s">
        <v>32</v>
      </c>
      <c r="G60" s="123"/>
      <c r="H60" s="21" t="s">
        <v>23</v>
      </c>
      <c r="J60" s="21" t="s">
        <v>23</v>
      </c>
      <c r="L60" s="21">
        <f t="shared" si="20"/>
        <v>0</v>
      </c>
      <c r="M60" s="117"/>
      <c r="N60" s="57" t="s">
        <v>23</v>
      </c>
      <c r="O60" s="33" t="e">
        <f t="shared" si="21"/>
        <v>#DIV/0!</v>
      </c>
      <c r="P60" s="118"/>
      <c r="Q60" s="65" t="s">
        <v>23</v>
      </c>
      <c r="S60" s="21" t="s">
        <v>23</v>
      </c>
      <c r="U60" s="21">
        <f t="shared" si="22"/>
        <v>0</v>
      </c>
      <c r="V60" s="117"/>
      <c r="W60" s="151" t="s">
        <v>23</v>
      </c>
      <c r="X60" s="119"/>
      <c r="Y60" s="57">
        <f t="shared" si="23"/>
        <v>0</v>
      </c>
      <c r="Z60" s="33" t="e">
        <f t="shared" si="4"/>
        <v>#DIV/0!</v>
      </c>
      <c r="AA60" s="124"/>
      <c r="AB60" s="19" t="s">
        <v>23</v>
      </c>
      <c r="AC60" s="36"/>
      <c r="AD60" s="21" t="s">
        <v>23</v>
      </c>
      <c r="AF60" s="19" t="s">
        <v>217</v>
      </c>
      <c r="AG60" s="117"/>
      <c r="AH60" s="57" t="s">
        <v>23</v>
      </c>
      <c r="AI60" s="119"/>
      <c r="AJ60" s="37" t="s">
        <v>23</v>
      </c>
      <c r="AK60" s="33" t="e">
        <f t="shared" si="24"/>
        <v>#DIV/0!</v>
      </c>
      <c r="AL60" s="118"/>
      <c r="AM60" s="135"/>
      <c r="AN60" s="57" t="s">
        <v>23</v>
      </c>
      <c r="AO60" s="54"/>
      <c r="AP60" s="19" t="s">
        <v>23</v>
      </c>
      <c r="AQ60" s="54"/>
      <c r="AR60" s="55" t="s">
        <v>217</v>
      </c>
      <c r="AS60" s="54"/>
      <c r="AT60" s="57" t="s">
        <v>23</v>
      </c>
      <c r="AV60" s="37" t="s">
        <v>23</v>
      </c>
      <c r="AW60" s="120" t="e">
        <f t="shared" si="25"/>
        <v>#DIV/0!</v>
      </c>
      <c r="AX60" s="118"/>
      <c r="AY60" s="19" t="s">
        <v>23</v>
      </c>
      <c r="AZ60" s="47"/>
      <c r="BA60" s="19" t="s">
        <v>23</v>
      </c>
      <c r="BB60" s="47"/>
      <c r="BC60" s="19" t="s">
        <v>23</v>
      </c>
      <c r="BD60" s="54"/>
      <c r="BE60" s="57" t="s">
        <v>23</v>
      </c>
      <c r="BG60" s="37" t="s">
        <v>23</v>
      </c>
      <c r="BH60" s="122" t="e">
        <f t="shared" si="26"/>
        <v>#DIV/0!</v>
      </c>
      <c r="BI60" s="118"/>
      <c r="BJ60" s="135"/>
      <c r="BK60" s="19" t="s">
        <v>23</v>
      </c>
      <c r="BL60" s="47"/>
      <c r="BM60" s="21" t="s">
        <v>23</v>
      </c>
      <c r="BN60" s="47"/>
      <c r="BO60" s="21" t="s">
        <v>23</v>
      </c>
      <c r="BP60" s="54"/>
      <c r="BQ60" s="57" t="s">
        <v>23</v>
      </c>
      <c r="BS60" s="37" t="s">
        <v>23</v>
      </c>
      <c r="BT60" s="122" t="e">
        <f t="shared" si="27"/>
        <v>#DIV/0!</v>
      </c>
      <c r="BU60" s="118"/>
      <c r="BV60" s="21" t="s">
        <v>23</v>
      </c>
      <c r="BW60" s="47"/>
      <c r="BX60" s="19" t="s">
        <v>23</v>
      </c>
      <c r="BY60" s="47"/>
      <c r="BZ60" s="21" t="s">
        <v>23</v>
      </c>
      <c r="CA60" s="54"/>
      <c r="CB60" s="57" t="s">
        <v>23</v>
      </c>
      <c r="CD60" s="37" t="s">
        <v>23</v>
      </c>
      <c r="CE60" s="122" t="e">
        <f t="shared" si="28"/>
        <v>#DIV/0!</v>
      </c>
      <c r="CF60" s="118"/>
    </row>
    <row r="61" spans="2:84">
      <c r="B61" s="26" t="s">
        <v>272</v>
      </c>
      <c r="C61" s="114" t="s">
        <v>47</v>
      </c>
      <c r="D61" s="114" t="s">
        <v>48</v>
      </c>
      <c r="E61" s="22">
        <v>66285</v>
      </c>
      <c r="F61" s="23" t="s">
        <v>44</v>
      </c>
      <c r="G61" s="123"/>
      <c r="H61" s="21" t="s">
        <v>23</v>
      </c>
      <c r="I61" s="116"/>
      <c r="J61" s="21" t="s">
        <v>23</v>
      </c>
      <c r="K61" s="116"/>
      <c r="L61" s="21">
        <f t="shared" si="20"/>
        <v>0</v>
      </c>
      <c r="M61" s="117"/>
      <c r="N61" s="57" t="s">
        <v>23</v>
      </c>
      <c r="O61" s="33" t="e">
        <f t="shared" si="21"/>
        <v>#DIV/0!</v>
      </c>
      <c r="P61" s="118"/>
      <c r="Q61" s="65" t="s">
        <v>23</v>
      </c>
      <c r="R61" s="116"/>
      <c r="S61" s="21" t="s">
        <v>23</v>
      </c>
      <c r="T61" s="116"/>
      <c r="U61" s="21">
        <f t="shared" si="22"/>
        <v>0</v>
      </c>
      <c r="V61" s="117"/>
      <c r="W61" s="151" t="s">
        <v>23</v>
      </c>
      <c r="X61" s="119"/>
      <c r="Y61" s="57">
        <f t="shared" si="23"/>
        <v>0</v>
      </c>
      <c r="Z61" s="54" t="e">
        <f t="shared" si="4"/>
        <v>#DIV/0!</v>
      </c>
      <c r="AA61" s="124"/>
      <c r="AB61" s="19" t="s">
        <v>23</v>
      </c>
      <c r="AC61" s="36"/>
      <c r="AD61" s="21" t="s">
        <v>23</v>
      </c>
      <c r="AE61" s="116"/>
      <c r="AF61" s="19" t="s">
        <v>217</v>
      </c>
      <c r="AG61" s="117"/>
      <c r="AH61" s="57" t="s">
        <v>23</v>
      </c>
      <c r="AI61" s="119"/>
      <c r="AJ61" s="37" t="s">
        <v>23</v>
      </c>
      <c r="AK61" s="33" t="e">
        <f t="shared" si="24"/>
        <v>#DIV/0!</v>
      </c>
      <c r="AL61" s="118"/>
      <c r="AM61" s="135"/>
      <c r="AN61" s="57" t="s">
        <v>23</v>
      </c>
      <c r="AO61" s="54"/>
      <c r="AP61" s="19" t="s">
        <v>23</v>
      </c>
      <c r="AQ61" s="54"/>
      <c r="AR61" s="55" t="s">
        <v>217</v>
      </c>
      <c r="AS61" s="54"/>
      <c r="AT61" s="57" t="s">
        <v>23</v>
      </c>
      <c r="AU61" s="116"/>
      <c r="AV61" s="37" t="s">
        <v>23</v>
      </c>
      <c r="AW61" s="120" t="e">
        <f t="shared" si="25"/>
        <v>#DIV/0!</v>
      </c>
      <c r="AX61" s="118"/>
      <c r="AY61" s="19" t="s">
        <v>23</v>
      </c>
      <c r="AZ61" s="47"/>
      <c r="BA61" s="19" t="s">
        <v>23</v>
      </c>
      <c r="BB61" s="47"/>
      <c r="BC61" s="19" t="s">
        <v>23</v>
      </c>
      <c r="BD61" s="54"/>
      <c r="BE61" s="57" t="s">
        <v>23</v>
      </c>
      <c r="BF61" s="116"/>
      <c r="BG61" s="37" t="s">
        <v>23</v>
      </c>
      <c r="BH61" s="122" t="e">
        <f t="shared" si="26"/>
        <v>#DIV/0!</v>
      </c>
      <c r="BI61" s="118"/>
      <c r="BJ61" s="135"/>
      <c r="BK61" s="19" t="s">
        <v>23</v>
      </c>
      <c r="BL61" s="47"/>
      <c r="BM61" s="21" t="s">
        <v>23</v>
      </c>
      <c r="BN61" s="47"/>
      <c r="BO61" s="21" t="s">
        <v>23</v>
      </c>
      <c r="BP61" s="54"/>
      <c r="BQ61" s="57" t="s">
        <v>23</v>
      </c>
      <c r="BR61" s="116"/>
      <c r="BS61" s="37" t="s">
        <v>23</v>
      </c>
      <c r="BT61" s="122" t="e">
        <f t="shared" si="27"/>
        <v>#DIV/0!</v>
      </c>
      <c r="BU61" s="118"/>
      <c r="BV61" s="21" t="s">
        <v>23</v>
      </c>
      <c r="BW61" s="47"/>
      <c r="BX61" s="19" t="s">
        <v>23</v>
      </c>
      <c r="BY61" s="47"/>
      <c r="BZ61" s="21" t="s">
        <v>23</v>
      </c>
      <c r="CA61" s="54"/>
      <c r="CB61" s="57" t="s">
        <v>23</v>
      </c>
      <c r="CC61" s="116"/>
      <c r="CD61" s="37" t="s">
        <v>23</v>
      </c>
      <c r="CE61" s="122" t="e">
        <f t="shared" si="28"/>
        <v>#DIV/0!</v>
      </c>
      <c r="CF61" s="118"/>
    </row>
    <row r="62" spans="2:84">
      <c r="B62" s="26" t="s">
        <v>273</v>
      </c>
      <c r="C62" s="114" t="s">
        <v>95</v>
      </c>
      <c r="D62" s="114" t="s">
        <v>96</v>
      </c>
      <c r="E62" s="22">
        <v>5509</v>
      </c>
      <c r="F62" s="23" t="s">
        <v>170</v>
      </c>
      <c r="G62" s="123"/>
      <c r="H62" s="21" t="s">
        <v>23</v>
      </c>
      <c r="I62" s="116"/>
      <c r="J62" s="21" t="s">
        <v>23</v>
      </c>
      <c r="K62" s="116"/>
      <c r="L62" s="21">
        <f t="shared" si="20"/>
        <v>0</v>
      </c>
      <c r="M62" s="117"/>
      <c r="N62" s="57" t="s">
        <v>23</v>
      </c>
      <c r="O62" s="33" t="e">
        <f t="shared" si="21"/>
        <v>#DIV/0!</v>
      </c>
      <c r="P62" s="118"/>
      <c r="Q62" s="65" t="s">
        <v>23</v>
      </c>
      <c r="R62" s="116"/>
      <c r="S62" s="21" t="s">
        <v>23</v>
      </c>
      <c r="T62" s="116"/>
      <c r="U62" s="21">
        <f t="shared" si="22"/>
        <v>0</v>
      </c>
      <c r="V62" s="117"/>
      <c r="W62" s="151" t="s">
        <v>23</v>
      </c>
      <c r="X62" s="119"/>
      <c r="Y62" s="57">
        <f t="shared" si="23"/>
        <v>0</v>
      </c>
      <c r="Z62" s="33" t="e">
        <f t="shared" si="4"/>
        <v>#DIV/0!</v>
      </c>
      <c r="AA62" s="124"/>
      <c r="AB62" s="19" t="s">
        <v>23</v>
      </c>
      <c r="AC62" s="36"/>
      <c r="AD62" s="21" t="s">
        <v>23</v>
      </c>
      <c r="AE62" s="116"/>
      <c r="AF62" s="19" t="s">
        <v>217</v>
      </c>
      <c r="AG62" s="117"/>
      <c r="AH62" s="57" t="s">
        <v>23</v>
      </c>
      <c r="AI62" s="119"/>
      <c r="AJ62" s="37" t="s">
        <v>23</v>
      </c>
      <c r="AK62" s="33" t="e">
        <f t="shared" si="24"/>
        <v>#DIV/0!</v>
      </c>
      <c r="AL62" s="118"/>
      <c r="AM62" s="135"/>
      <c r="AN62" s="57" t="s">
        <v>23</v>
      </c>
      <c r="AO62" s="54"/>
      <c r="AP62" s="19" t="s">
        <v>23</v>
      </c>
      <c r="AQ62" s="54"/>
      <c r="AR62" s="55" t="s">
        <v>217</v>
      </c>
      <c r="AS62" s="54"/>
      <c r="AT62" s="57" t="s">
        <v>23</v>
      </c>
      <c r="AU62" s="116"/>
      <c r="AV62" s="37" t="s">
        <v>23</v>
      </c>
      <c r="AW62" s="114" t="e">
        <f t="shared" si="25"/>
        <v>#DIV/0!</v>
      </c>
      <c r="AX62" s="118"/>
      <c r="AY62" s="19" t="s">
        <v>23</v>
      </c>
      <c r="AZ62" s="47"/>
      <c r="BA62" s="19" t="s">
        <v>23</v>
      </c>
      <c r="BB62" s="47"/>
      <c r="BC62" s="19" t="s">
        <v>23</v>
      </c>
      <c r="BD62" s="54"/>
      <c r="BE62" s="57" t="s">
        <v>23</v>
      </c>
      <c r="BF62" s="116"/>
      <c r="BG62" s="37" t="s">
        <v>23</v>
      </c>
      <c r="BH62" s="122" t="e">
        <f t="shared" si="26"/>
        <v>#DIV/0!</v>
      </c>
      <c r="BI62" s="118"/>
      <c r="BJ62" s="135"/>
      <c r="BK62" s="19" t="s">
        <v>23</v>
      </c>
      <c r="BL62" s="47"/>
      <c r="BM62" s="21" t="s">
        <v>23</v>
      </c>
      <c r="BN62" s="47"/>
      <c r="BO62" s="21" t="s">
        <v>23</v>
      </c>
      <c r="BP62" s="54"/>
      <c r="BQ62" s="57" t="s">
        <v>23</v>
      </c>
      <c r="BR62" s="116"/>
      <c r="BS62" s="37" t="s">
        <v>23</v>
      </c>
      <c r="BT62" s="122" t="e">
        <f t="shared" si="27"/>
        <v>#DIV/0!</v>
      </c>
      <c r="BU62" s="118"/>
      <c r="BV62" s="21" t="s">
        <v>23</v>
      </c>
      <c r="BW62" s="47"/>
      <c r="BX62" s="19" t="s">
        <v>23</v>
      </c>
      <c r="BY62" s="47"/>
      <c r="BZ62" s="21" t="s">
        <v>23</v>
      </c>
      <c r="CA62" s="54"/>
      <c r="CB62" s="57" t="s">
        <v>23</v>
      </c>
      <c r="CC62" s="116"/>
      <c r="CD62" s="37" t="s">
        <v>23</v>
      </c>
      <c r="CE62" s="122" t="e">
        <f t="shared" si="28"/>
        <v>#DIV/0!</v>
      </c>
      <c r="CF62" s="118"/>
    </row>
    <row r="63" spans="2:84">
      <c r="B63" s="26" t="s">
        <v>274</v>
      </c>
      <c r="C63" s="114" t="s">
        <v>78</v>
      </c>
      <c r="D63" s="114" t="s">
        <v>79</v>
      </c>
      <c r="E63" s="22">
        <v>48946</v>
      </c>
      <c r="F63" s="23" t="s">
        <v>32</v>
      </c>
      <c r="G63" s="123"/>
      <c r="H63" s="21" t="s">
        <v>23</v>
      </c>
      <c r="I63" s="116"/>
      <c r="J63" s="21" t="s">
        <v>23</v>
      </c>
      <c r="K63" s="116"/>
      <c r="L63" s="21">
        <f t="shared" si="20"/>
        <v>0</v>
      </c>
      <c r="M63" s="117"/>
      <c r="N63" s="57" t="s">
        <v>23</v>
      </c>
      <c r="O63" s="33" t="e">
        <f t="shared" si="21"/>
        <v>#DIV/0!</v>
      </c>
      <c r="P63" s="121"/>
      <c r="Q63" s="65" t="s">
        <v>23</v>
      </c>
      <c r="R63" s="116"/>
      <c r="S63" s="21" t="s">
        <v>23</v>
      </c>
      <c r="T63" s="116"/>
      <c r="U63" s="21">
        <f t="shared" si="22"/>
        <v>0</v>
      </c>
      <c r="V63" s="117"/>
      <c r="W63" s="151" t="s">
        <v>23</v>
      </c>
      <c r="X63" s="119"/>
      <c r="Y63" s="57">
        <f t="shared" si="23"/>
        <v>0</v>
      </c>
      <c r="Z63" s="54" t="e">
        <f t="shared" si="4"/>
        <v>#DIV/0!</v>
      </c>
      <c r="AA63" s="125"/>
      <c r="AB63" s="19" t="s">
        <v>23</v>
      </c>
      <c r="AC63" s="36"/>
      <c r="AD63" s="21" t="s">
        <v>23</v>
      </c>
      <c r="AE63" s="116"/>
      <c r="AF63" s="19" t="s">
        <v>217</v>
      </c>
      <c r="AG63" s="117"/>
      <c r="AH63" s="57" t="s">
        <v>23</v>
      </c>
      <c r="AI63" s="119"/>
      <c r="AJ63" s="37" t="s">
        <v>23</v>
      </c>
      <c r="AK63" s="33" t="e">
        <f t="shared" si="24"/>
        <v>#DIV/0!</v>
      </c>
      <c r="AL63" s="121"/>
      <c r="AM63" s="136"/>
      <c r="AN63" s="57" t="s">
        <v>23</v>
      </c>
      <c r="AO63" s="54"/>
      <c r="AP63" s="19" t="s">
        <v>23</v>
      </c>
      <c r="AQ63" s="54"/>
      <c r="AR63" s="55" t="s">
        <v>217</v>
      </c>
      <c r="AS63" s="54"/>
      <c r="AT63" s="57" t="s">
        <v>23</v>
      </c>
      <c r="AU63" s="116"/>
      <c r="AV63" s="37" t="s">
        <v>23</v>
      </c>
      <c r="AW63" s="120" t="e">
        <f t="shared" si="25"/>
        <v>#DIV/0!</v>
      </c>
      <c r="AX63" s="121"/>
      <c r="AY63" s="19" t="s">
        <v>23</v>
      </c>
      <c r="AZ63" s="47"/>
      <c r="BA63" s="19" t="s">
        <v>23</v>
      </c>
      <c r="BB63" s="47"/>
      <c r="BC63" s="19" t="s">
        <v>23</v>
      </c>
      <c r="BD63" s="54"/>
      <c r="BE63" s="57" t="s">
        <v>23</v>
      </c>
      <c r="BF63" s="116"/>
      <c r="BG63" s="37" t="s">
        <v>23</v>
      </c>
      <c r="BH63" s="122" t="e">
        <f t="shared" si="26"/>
        <v>#DIV/0!</v>
      </c>
      <c r="BI63" s="121"/>
      <c r="BJ63" s="136"/>
      <c r="BK63" s="19" t="s">
        <v>23</v>
      </c>
      <c r="BL63" s="47"/>
      <c r="BM63" s="21" t="s">
        <v>23</v>
      </c>
      <c r="BN63" s="47"/>
      <c r="BO63" s="21" t="s">
        <v>23</v>
      </c>
      <c r="BP63" s="54"/>
      <c r="BQ63" s="57" t="s">
        <v>23</v>
      </c>
      <c r="BR63" s="116"/>
      <c r="BS63" s="37" t="s">
        <v>23</v>
      </c>
      <c r="BT63" s="122" t="e">
        <f t="shared" si="27"/>
        <v>#DIV/0!</v>
      </c>
      <c r="BU63" s="121"/>
      <c r="BV63" s="21" t="s">
        <v>23</v>
      </c>
      <c r="BW63" s="47"/>
      <c r="BX63" s="19" t="s">
        <v>23</v>
      </c>
      <c r="BY63" s="47"/>
      <c r="BZ63" s="21" t="s">
        <v>23</v>
      </c>
      <c r="CA63" s="54"/>
      <c r="CB63" s="57" t="s">
        <v>23</v>
      </c>
      <c r="CC63" s="116"/>
      <c r="CD63" s="37" t="s">
        <v>23</v>
      </c>
      <c r="CE63" s="122" t="e">
        <f t="shared" si="28"/>
        <v>#DIV/0!</v>
      </c>
      <c r="CF63" s="121"/>
    </row>
    <row r="64" spans="2:84">
      <c r="B64" s="26" t="s">
        <v>275</v>
      </c>
      <c r="C64" s="114" t="s">
        <v>181</v>
      </c>
      <c r="D64" s="114" t="s">
        <v>182</v>
      </c>
      <c r="E64" s="22">
        <v>37766</v>
      </c>
      <c r="F64" s="23" t="s">
        <v>170</v>
      </c>
      <c r="G64" s="123"/>
      <c r="H64" s="21" t="s">
        <v>23</v>
      </c>
      <c r="I64" s="116"/>
      <c r="J64" s="21" t="s">
        <v>23</v>
      </c>
      <c r="K64" s="116"/>
      <c r="L64" s="21">
        <f t="shared" si="20"/>
        <v>0</v>
      </c>
      <c r="M64" s="117"/>
      <c r="N64" s="57" t="s">
        <v>23</v>
      </c>
      <c r="O64" s="33" t="e">
        <f t="shared" si="21"/>
        <v>#DIV/0!</v>
      </c>
      <c r="P64" s="121"/>
      <c r="Q64" s="65" t="s">
        <v>23</v>
      </c>
      <c r="R64" s="116"/>
      <c r="S64" s="21" t="s">
        <v>23</v>
      </c>
      <c r="T64" s="116"/>
      <c r="U64" s="21">
        <f t="shared" si="22"/>
        <v>0</v>
      </c>
      <c r="V64" s="117"/>
      <c r="W64" s="151" t="s">
        <v>23</v>
      </c>
      <c r="X64" s="119"/>
      <c r="Y64" s="57">
        <f t="shared" si="23"/>
        <v>0</v>
      </c>
      <c r="Z64" s="33" t="e">
        <f t="shared" si="4"/>
        <v>#DIV/0!</v>
      </c>
      <c r="AA64" s="125"/>
      <c r="AB64" s="19" t="s">
        <v>23</v>
      </c>
      <c r="AC64" s="36"/>
      <c r="AD64" s="21" t="s">
        <v>23</v>
      </c>
      <c r="AE64" s="116"/>
      <c r="AF64" s="19" t="s">
        <v>217</v>
      </c>
      <c r="AG64" s="117"/>
      <c r="AH64" s="57" t="s">
        <v>23</v>
      </c>
      <c r="AI64" s="119"/>
      <c r="AJ64" s="37" t="s">
        <v>23</v>
      </c>
      <c r="AK64" s="33" t="e">
        <f t="shared" si="24"/>
        <v>#DIV/0!</v>
      </c>
      <c r="AL64" s="121"/>
      <c r="AM64" s="136"/>
      <c r="AN64" s="57" t="s">
        <v>23</v>
      </c>
      <c r="AO64" s="54"/>
      <c r="AP64" s="19" t="s">
        <v>23</v>
      </c>
      <c r="AQ64" s="54"/>
      <c r="AR64" s="55" t="s">
        <v>217</v>
      </c>
      <c r="AS64" s="54"/>
      <c r="AT64" s="57" t="s">
        <v>23</v>
      </c>
      <c r="AU64" s="116"/>
      <c r="AV64" s="37" t="s">
        <v>23</v>
      </c>
      <c r="AW64" s="52" t="e">
        <f t="shared" si="25"/>
        <v>#DIV/0!</v>
      </c>
      <c r="AX64" s="121"/>
      <c r="AY64" s="19" t="s">
        <v>23</v>
      </c>
      <c r="AZ64" s="47"/>
      <c r="BA64" s="19" t="s">
        <v>23</v>
      </c>
      <c r="BB64" s="47"/>
      <c r="BC64" s="19" t="s">
        <v>23</v>
      </c>
      <c r="BD64" s="54"/>
      <c r="BE64" s="57" t="s">
        <v>23</v>
      </c>
      <c r="BF64" s="116"/>
      <c r="BG64" s="37" t="s">
        <v>23</v>
      </c>
      <c r="BH64" s="122" t="e">
        <f t="shared" si="26"/>
        <v>#DIV/0!</v>
      </c>
      <c r="BI64" s="121"/>
      <c r="BJ64" s="136"/>
      <c r="BK64" s="19" t="s">
        <v>23</v>
      </c>
      <c r="BL64" s="47"/>
      <c r="BM64" s="21" t="s">
        <v>23</v>
      </c>
      <c r="BN64" s="47"/>
      <c r="BO64" s="21" t="s">
        <v>23</v>
      </c>
      <c r="BP64" s="54"/>
      <c r="BQ64" s="57" t="s">
        <v>23</v>
      </c>
      <c r="BR64" s="116"/>
      <c r="BS64" s="37" t="s">
        <v>23</v>
      </c>
      <c r="BT64" s="122" t="e">
        <f t="shared" si="27"/>
        <v>#DIV/0!</v>
      </c>
      <c r="BU64" s="121"/>
      <c r="BV64" s="21" t="s">
        <v>23</v>
      </c>
      <c r="BW64" s="47"/>
      <c r="BX64" s="19" t="s">
        <v>23</v>
      </c>
      <c r="BY64" s="47"/>
      <c r="BZ64" s="21" t="s">
        <v>23</v>
      </c>
      <c r="CA64" s="54"/>
      <c r="CB64" s="57" t="s">
        <v>23</v>
      </c>
      <c r="CC64" s="116"/>
      <c r="CD64" s="37" t="s">
        <v>23</v>
      </c>
      <c r="CE64" s="122" t="e">
        <f t="shared" si="28"/>
        <v>#DIV/0!</v>
      </c>
      <c r="CF64" s="118"/>
    </row>
    <row r="65" spans="2:84">
      <c r="B65" s="26" t="s">
        <v>276</v>
      </c>
      <c r="C65" s="114" t="s">
        <v>57</v>
      </c>
      <c r="D65" s="114" t="s">
        <v>58</v>
      </c>
      <c r="E65" s="22">
        <v>35539</v>
      </c>
      <c r="F65" s="23" t="s">
        <v>59</v>
      </c>
      <c r="G65" s="123"/>
      <c r="H65" s="21" t="s">
        <v>23</v>
      </c>
      <c r="I65" s="116"/>
      <c r="J65" s="21" t="s">
        <v>23</v>
      </c>
      <c r="K65" s="116"/>
      <c r="L65" s="21">
        <f t="shared" si="20"/>
        <v>0</v>
      </c>
      <c r="M65" s="117"/>
      <c r="N65" s="57" t="s">
        <v>23</v>
      </c>
      <c r="O65" s="33" t="e">
        <f t="shared" si="21"/>
        <v>#DIV/0!</v>
      </c>
      <c r="P65" s="121"/>
      <c r="Q65" s="65" t="s">
        <v>23</v>
      </c>
      <c r="R65" s="116"/>
      <c r="S65" s="21" t="s">
        <v>23</v>
      </c>
      <c r="T65" s="116"/>
      <c r="U65" s="21">
        <f t="shared" si="22"/>
        <v>0</v>
      </c>
      <c r="V65" s="117"/>
      <c r="W65" s="151" t="s">
        <v>23</v>
      </c>
      <c r="X65" s="119"/>
      <c r="Y65" s="57">
        <f t="shared" si="23"/>
        <v>0</v>
      </c>
      <c r="Z65" s="54" t="e">
        <f t="shared" si="4"/>
        <v>#DIV/0!</v>
      </c>
      <c r="AA65" s="125"/>
      <c r="AB65" s="19" t="s">
        <v>23</v>
      </c>
      <c r="AC65" s="36"/>
      <c r="AD65" s="21" t="s">
        <v>23</v>
      </c>
      <c r="AE65" s="116"/>
      <c r="AF65" s="19" t="s">
        <v>217</v>
      </c>
      <c r="AG65" s="117"/>
      <c r="AH65" s="57" t="s">
        <v>23</v>
      </c>
      <c r="AI65" s="119"/>
      <c r="AJ65" s="37" t="s">
        <v>23</v>
      </c>
      <c r="AK65" s="33" t="e">
        <f t="shared" si="24"/>
        <v>#DIV/0!</v>
      </c>
      <c r="AL65" s="121"/>
      <c r="AM65" s="136"/>
      <c r="AN65" s="57" t="s">
        <v>23</v>
      </c>
      <c r="AO65" s="54"/>
      <c r="AP65" s="19" t="s">
        <v>23</v>
      </c>
      <c r="AQ65" s="54"/>
      <c r="AR65" s="55" t="s">
        <v>217</v>
      </c>
      <c r="AS65" s="54"/>
      <c r="AT65" s="57" t="s">
        <v>23</v>
      </c>
      <c r="AU65" s="116"/>
      <c r="AV65" s="37" t="s">
        <v>23</v>
      </c>
      <c r="AW65" s="120" t="e">
        <f t="shared" si="25"/>
        <v>#DIV/0!</v>
      </c>
      <c r="AX65" s="121"/>
      <c r="AY65" s="19" t="s">
        <v>23</v>
      </c>
      <c r="AZ65" s="47"/>
      <c r="BA65" s="19" t="s">
        <v>23</v>
      </c>
      <c r="BB65" s="47"/>
      <c r="BC65" s="19" t="s">
        <v>23</v>
      </c>
      <c r="BD65" s="54"/>
      <c r="BE65" s="57" t="s">
        <v>23</v>
      </c>
      <c r="BF65" s="116"/>
      <c r="BG65" s="37" t="s">
        <v>23</v>
      </c>
      <c r="BH65" s="122" t="e">
        <f t="shared" si="26"/>
        <v>#DIV/0!</v>
      </c>
      <c r="BI65" s="121"/>
      <c r="BJ65" s="136"/>
      <c r="BK65" s="19" t="s">
        <v>23</v>
      </c>
      <c r="BL65" s="47"/>
      <c r="BM65" s="21" t="s">
        <v>23</v>
      </c>
      <c r="BN65" s="47"/>
      <c r="BO65" s="21" t="s">
        <v>23</v>
      </c>
      <c r="BP65" s="54"/>
      <c r="BQ65" s="57" t="s">
        <v>23</v>
      </c>
      <c r="BR65" s="116"/>
      <c r="BS65" s="37" t="s">
        <v>23</v>
      </c>
      <c r="BT65" s="122" t="e">
        <f t="shared" si="27"/>
        <v>#DIV/0!</v>
      </c>
      <c r="BU65" s="121"/>
      <c r="BV65" s="21" t="s">
        <v>23</v>
      </c>
      <c r="BW65" s="47"/>
      <c r="BX65" s="19" t="s">
        <v>23</v>
      </c>
      <c r="BY65" s="47"/>
      <c r="BZ65" s="21" t="s">
        <v>23</v>
      </c>
      <c r="CA65" s="54"/>
      <c r="CB65" s="57" t="s">
        <v>23</v>
      </c>
      <c r="CC65" s="116"/>
      <c r="CD65" s="37" t="s">
        <v>23</v>
      </c>
      <c r="CE65" s="122" t="e">
        <f t="shared" si="28"/>
        <v>#DIV/0!</v>
      </c>
      <c r="CF65" s="118"/>
    </row>
    <row r="66" spans="2:84">
      <c r="B66" s="26" t="s">
        <v>277</v>
      </c>
      <c r="C66" s="129" t="s">
        <v>199</v>
      </c>
      <c r="D66" s="129" t="s">
        <v>200</v>
      </c>
      <c r="E66" s="22">
        <v>196</v>
      </c>
      <c r="F66" s="23" t="s">
        <v>32</v>
      </c>
      <c r="G66" s="123"/>
      <c r="H66" s="21" t="s">
        <v>23</v>
      </c>
      <c r="I66" s="116"/>
      <c r="J66" s="21" t="s">
        <v>23</v>
      </c>
      <c r="K66" s="116"/>
      <c r="L66" s="21">
        <f t="shared" si="20"/>
        <v>0</v>
      </c>
      <c r="M66" s="117"/>
      <c r="N66" s="57" t="s">
        <v>23</v>
      </c>
      <c r="O66" s="33" t="e">
        <f t="shared" si="21"/>
        <v>#DIV/0!</v>
      </c>
      <c r="P66" s="118"/>
      <c r="Q66" s="65" t="s">
        <v>23</v>
      </c>
      <c r="R66" s="116"/>
      <c r="S66" s="21" t="s">
        <v>23</v>
      </c>
      <c r="T66" s="116"/>
      <c r="U66" s="21">
        <f t="shared" si="22"/>
        <v>0</v>
      </c>
      <c r="V66" s="117"/>
      <c r="W66" s="151" t="s">
        <v>23</v>
      </c>
      <c r="X66" s="119"/>
      <c r="Y66" s="57">
        <f t="shared" si="23"/>
        <v>0</v>
      </c>
      <c r="Z66" s="33" t="e">
        <f t="shared" si="4"/>
        <v>#DIV/0!</v>
      </c>
      <c r="AA66" s="125"/>
      <c r="AB66" s="19" t="s">
        <v>23</v>
      </c>
      <c r="AC66" s="36"/>
      <c r="AD66" s="21" t="s">
        <v>23</v>
      </c>
      <c r="AE66" s="116"/>
      <c r="AF66" s="19" t="s">
        <v>217</v>
      </c>
      <c r="AG66" s="117"/>
      <c r="AH66" s="57" t="s">
        <v>23</v>
      </c>
      <c r="AI66" s="119"/>
      <c r="AJ66" s="37" t="s">
        <v>23</v>
      </c>
      <c r="AK66" s="33"/>
      <c r="AL66" s="118"/>
      <c r="AM66" s="135"/>
      <c r="AN66" s="57" t="s">
        <v>23</v>
      </c>
      <c r="AO66" s="54"/>
      <c r="AP66" s="19" t="s">
        <v>23</v>
      </c>
      <c r="AQ66" s="54"/>
      <c r="AR66" s="55" t="s">
        <v>217</v>
      </c>
      <c r="AS66" s="54"/>
      <c r="AT66" s="57" t="s">
        <v>23</v>
      </c>
      <c r="AU66" s="116"/>
      <c r="AV66" s="37" t="s">
        <v>23</v>
      </c>
      <c r="AW66" s="52" t="e">
        <f t="shared" si="25"/>
        <v>#DIV/0!</v>
      </c>
      <c r="AX66" s="121"/>
      <c r="AY66" s="19" t="s">
        <v>23</v>
      </c>
      <c r="AZ66" s="47"/>
      <c r="BA66" s="19" t="s">
        <v>23</v>
      </c>
      <c r="BB66" s="47"/>
      <c r="BC66" s="19" t="s">
        <v>23</v>
      </c>
      <c r="BD66" s="54"/>
      <c r="BE66" s="57" t="s">
        <v>23</v>
      </c>
      <c r="BF66" s="116"/>
      <c r="BG66" s="37" t="s">
        <v>23</v>
      </c>
      <c r="BH66" s="122" t="e">
        <f t="shared" si="26"/>
        <v>#DIV/0!</v>
      </c>
      <c r="BI66" s="121"/>
      <c r="BJ66" s="136"/>
      <c r="BK66" s="19" t="s">
        <v>23</v>
      </c>
      <c r="BL66" s="47"/>
      <c r="BM66" s="21" t="s">
        <v>23</v>
      </c>
      <c r="BN66" s="47"/>
      <c r="BO66" s="21" t="s">
        <v>23</v>
      </c>
      <c r="BP66" s="54"/>
      <c r="BQ66" s="57" t="s">
        <v>23</v>
      </c>
      <c r="BR66" s="116"/>
      <c r="BS66" s="37" t="s">
        <v>23</v>
      </c>
      <c r="BT66" s="122" t="e">
        <f t="shared" si="27"/>
        <v>#DIV/0!</v>
      </c>
      <c r="BU66" s="121"/>
      <c r="BV66" s="21" t="s">
        <v>23</v>
      </c>
      <c r="BW66" s="47"/>
      <c r="BX66" s="19" t="s">
        <v>23</v>
      </c>
      <c r="BY66" s="47"/>
      <c r="BZ66" s="21" t="s">
        <v>23</v>
      </c>
      <c r="CA66" s="54"/>
      <c r="CB66" s="57" t="s">
        <v>23</v>
      </c>
      <c r="CC66" s="116"/>
      <c r="CD66" s="37" t="s">
        <v>23</v>
      </c>
      <c r="CE66" s="122" t="e">
        <f t="shared" si="28"/>
        <v>#DIV/0!</v>
      </c>
      <c r="CF66" s="121"/>
    </row>
    <row r="67" spans="2:84">
      <c r="B67" s="26" t="s">
        <v>278</v>
      </c>
      <c r="C67" s="114" t="s">
        <v>55</v>
      </c>
      <c r="D67" s="114" t="s">
        <v>188</v>
      </c>
      <c r="E67" s="22"/>
      <c r="F67" s="23" t="s">
        <v>32</v>
      </c>
      <c r="G67" s="123"/>
      <c r="H67" s="21" t="s">
        <v>23</v>
      </c>
      <c r="I67" s="116"/>
      <c r="J67" s="21" t="s">
        <v>23</v>
      </c>
      <c r="K67" s="116"/>
      <c r="L67" s="21">
        <f t="shared" si="20"/>
        <v>0</v>
      </c>
      <c r="M67" s="117"/>
      <c r="N67" s="57" t="s">
        <v>23</v>
      </c>
      <c r="O67" s="33" t="e">
        <f t="shared" si="21"/>
        <v>#DIV/0!</v>
      </c>
      <c r="P67" s="121"/>
      <c r="Q67" s="65" t="s">
        <v>23</v>
      </c>
      <c r="R67" s="116"/>
      <c r="S67" s="21" t="s">
        <v>23</v>
      </c>
      <c r="T67" s="116"/>
      <c r="U67" s="21">
        <f t="shared" si="22"/>
        <v>0</v>
      </c>
      <c r="V67" s="117"/>
      <c r="W67" s="151" t="s">
        <v>23</v>
      </c>
      <c r="X67" s="119"/>
      <c r="Y67" s="57">
        <f t="shared" si="23"/>
        <v>0</v>
      </c>
      <c r="Z67" s="54" t="e">
        <f t="shared" si="4"/>
        <v>#DIV/0!</v>
      </c>
      <c r="AA67" s="125"/>
      <c r="AB67" s="19" t="s">
        <v>23</v>
      </c>
      <c r="AC67" s="36"/>
      <c r="AD67" s="21" t="s">
        <v>23</v>
      </c>
      <c r="AE67" s="116"/>
      <c r="AF67" s="19" t="s">
        <v>217</v>
      </c>
      <c r="AG67" s="117"/>
      <c r="AH67" s="57" t="s">
        <v>23</v>
      </c>
      <c r="AI67" s="119"/>
      <c r="AJ67" s="37" t="s">
        <v>23</v>
      </c>
      <c r="AK67" s="33" t="e">
        <f>AVERAGE(AD67,AB67,S67,Q67,J67,H67)</f>
        <v>#DIV/0!</v>
      </c>
      <c r="AL67" s="121"/>
      <c r="AM67" s="136"/>
      <c r="AN67" s="57" t="s">
        <v>23</v>
      </c>
      <c r="AO67" s="54"/>
      <c r="AP67" s="19" t="s">
        <v>23</v>
      </c>
      <c r="AQ67" s="54"/>
      <c r="AR67" s="55" t="s">
        <v>217</v>
      </c>
      <c r="AS67" s="54"/>
      <c r="AT67" s="57" t="s">
        <v>23</v>
      </c>
      <c r="AU67" s="116"/>
      <c r="AV67" s="37" t="s">
        <v>23</v>
      </c>
      <c r="AW67" s="120" t="e">
        <f t="shared" si="25"/>
        <v>#DIV/0!</v>
      </c>
      <c r="AX67" s="121"/>
      <c r="AY67" s="19" t="s">
        <v>23</v>
      </c>
      <c r="AZ67" s="47"/>
      <c r="BA67" s="19" t="s">
        <v>23</v>
      </c>
      <c r="BB67" s="47"/>
      <c r="BC67" s="19" t="s">
        <v>23</v>
      </c>
      <c r="BD67" s="54"/>
      <c r="BE67" s="57" t="s">
        <v>23</v>
      </c>
      <c r="BF67" s="116"/>
      <c r="BG67" s="37" t="s">
        <v>23</v>
      </c>
      <c r="BH67" s="122" t="e">
        <f t="shared" si="26"/>
        <v>#DIV/0!</v>
      </c>
      <c r="BI67" s="121"/>
      <c r="BJ67" s="136"/>
      <c r="BK67" s="19" t="s">
        <v>23</v>
      </c>
      <c r="BL67" s="47"/>
      <c r="BM67" s="21" t="s">
        <v>23</v>
      </c>
      <c r="BN67" s="47"/>
      <c r="BO67" s="21" t="s">
        <v>23</v>
      </c>
      <c r="BP67" s="54"/>
      <c r="BQ67" s="57" t="s">
        <v>23</v>
      </c>
      <c r="BR67" s="116"/>
      <c r="BS67" s="37" t="s">
        <v>23</v>
      </c>
      <c r="BT67" s="122" t="e">
        <f t="shared" si="27"/>
        <v>#DIV/0!</v>
      </c>
      <c r="BU67" s="121"/>
      <c r="BV67" s="21" t="s">
        <v>23</v>
      </c>
      <c r="BW67" s="47"/>
      <c r="BX67" s="19" t="s">
        <v>23</v>
      </c>
      <c r="BY67" s="47"/>
      <c r="BZ67" s="21" t="s">
        <v>23</v>
      </c>
      <c r="CA67" s="54"/>
      <c r="CB67" s="57" t="s">
        <v>23</v>
      </c>
      <c r="CC67" s="116"/>
      <c r="CD67" s="37" t="s">
        <v>23</v>
      </c>
      <c r="CE67" s="122" t="e">
        <f t="shared" si="28"/>
        <v>#DIV/0!</v>
      </c>
      <c r="CF67" s="118"/>
    </row>
  </sheetData>
  <sortState ref="B6:CF69">
    <sortCondition descending="1" ref="Y6:Y69"/>
    <sortCondition ref="Z6:Z69"/>
  </sortState>
  <mergeCells count="42">
    <mergeCell ref="C1:J1"/>
    <mergeCell ref="H4:H5"/>
    <mergeCell ref="J4:J5"/>
    <mergeCell ref="L4:L5"/>
    <mergeCell ref="N4:N5"/>
    <mergeCell ref="H2:N2"/>
    <mergeCell ref="AJ2:AJ5"/>
    <mergeCell ref="Q4:Q5"/>
    <mergeCell ref="S4:S5"/>
    <mergeCell ref="U4:U5"/>
    <mergeCell ref="W4:W5"/>
    <mergeCell ref="AB4:AB5"/>
    <mergeCell ref="Q2:W2"/>
    <mergeCell ref="AD4:AD5"/>
    <mergeCell ref="AF4:AF5"/>
    <mergeCell ref="AH4:AH5"/>
    <mergeCell ref="Y2:Y5"/>
    <mergeCell ref="AB2:AH2"/>
    <mergeCell ref="AV2:AV5"/>
    <mergeCell ref="AN4:AN5"/>
    <mergeCell ref="AP4:AP5"/>
    <mergeCell ref="AR4:AR5"/>
    <mergeCell ref="AT4:AT5"/>
    <mergeCell ref="AN2:AT2"/>
    <mergeCell ref="AY2:BE2"/>
    <mergeCell ref="BS2:BS5"/>
    <mergeCell ref="BK4:BK5"/>
    <mergeCell ref="BM4:BM5"/>
    <mergeCell ref="BO4:BO5"/>
    <mergeCell ref="BQ4:BQ5"/>
    <mergeCell ref="BG2:BG5"/>
    <mergeCell ref="AY4:AY5"/>
    <mergeCell ref="BA4:BA5"/>
    <mergeCell ref="BC4:BC5"/>
    <mergeCell ref="BE4:BE5"/>
    <mergeCell ref="BK2:BQ2"/>
    <mergeCell ref="BV2:CB2"/>
    <mergeCell ref="CD2:CD5"/>
    <mergeCell ref="BV4:BV5"/>
    <mergeCell ref="BX4:BX5"/>
    <mergeCell ref="BZ4:BZ5"/>
    <mergeCell ref="CB4:CB5"/>
  </mergeCells>
  <conditionalFormatting sqref="G48:G67 G6:G36">
    <cfRule type="cellIs" dxfId="15" priority="35" operator="between">
      <formula>36</formula>
      <formula>80</formula>
    </cfRule>
  </conditionalFormatting>
  <conditionalFormatting sqref="G48:G67 G6:G36">
    <cfRule type="cellIs" dxfId="14" priority="32" operator="between">
      <formula>36</formula>
      <formula>99</formula>
    </cfRule>
    <cfRule type="cellIs" dxfId="13" priority="33" operator="between">
      <formula>30</formula>
      <formula>35.99</formula>
    </cfRule>
    <cfRule type="cellIs" dxfId="12" priority="34" operator="between">
      <formula>25</formula>
      <formula>29.99</formula>
    </cfRule>
  </conditionalFormatting>
  <conditionalFormatting sqref="Q48:Q67 S48:S67 Q6:Q36 S6:S36">
    <cfRule type="cellIs" dxfId="11" priority="21" operator="between">
      <formula>36</formula>
      <formula>100</formula>
    </cfRule>
  </conditionalFormatting>
  <conditionalFormatting sqref="Q48:Q67 Q6:Q36">
    <cfRule type="cellIs" dxfId="10" priority="13" operator="between">
      <formula>18</formula>
      <formula>24</formula>
    </cfRule>
    <cfRule type="cellIs" dxfId="9" priority="14" operator="between">
      <formula>36</formula>
      <formula>100</formula>
    </cfRule>
    <cfRule type="cellIs" dxfId="8" priority="15" operator="between">
      <formula>30</formula>
      <formula>35</formula>
    </cfRule>
    <cfRule type="cellIs" priority="16" operator="between">
      <formula>30</formula>
      <formula>30</formula>
    </cfRule>
    <cfRule type="cellIs" dxfId="7" priority="17" operator="between">
      <formula>30</formula>
      <formula>30</formula>
    </cfRule>
    <cfRule type="cellIs" dxfId="6" priority="18" operator="between">
      <formula>30</formula>
      <formula>30</formula>
    </cfRule>
    <cfRule type="cellIs" dxfId="5" priority="19" operator="between">
      <formula>30</formula>
      <formula>35</formula>
    </cfRule>
    <cfRule type="cellIs" dxfId="4" priority="20" operator="between">
      <formula>25</formula>
      <formula>29</formula>
    </cfRule>
  </conditionalFormatting>
  <conditionalFormatting sqref="S48:S67 S6:S36">
    <cfRule type="cellIs" dxfId="3" priority="9" operator="between">
      <formula>36</formula>
      <formula>100</formula>
    </cfRule>
    <cfRule type="cellIs" dxfId="2" priority="10" operator="between">
      <formula>30</formula>
      <formula>35</formula>
    </cfRule>
    <cfRule type="cellIs" dxfId="1" priority="11" operator="between">
      <formula>25</formula>
      <formula>29</formula>
    </cfRule>
    <cfRule type="cellIs" dxfId="0" priority="12" operator="between">
      <formula>18</formula>
      <formula>24</formula>
    </cfRule>
  </conditionalFormatting>
  <pageMargins left="0" right="0" top="3.937007874015748E-2" bottom="3.937007874015748E-2" header="0.31496062992125984" footer="0.31496062992125984"/>
  <pageSetup paperSize="9" orientation="landscape" horizontalDpi="4294967292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Layout" topLeftCell="A28" workbookViewId="0">
      <selection sqref="A1:XFD1048576"/>
    </sheetView>
  </sheetViews>
  <sheetFormatPr baseColWidth="10" defaultColWidth="11.42578125" defaultRowHeight="15"/>
  <sheetData/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J130"/>
  <sheetViews>
    <sheetView topLeftCell="A71" workbookViewId="0">
      <selection activeCell="L77" sqref="L77"/>
    </sheetView>
  </sheetViews>
  <sheetFormatPr baseColWidth="10" defaultRowHeight="15"/>
  <cols>
    <col min="1" max="1" width="4" customWidth="1"/>
    <col min="2" max="2" width="23.140625" bestFit="1" customWidth="1"/>
    <col min="3" max="3" width="19.28515625" customWidth="1"/>
    <col min="4" max="4" width="8.85546875" customWidth="1"/>
    <col min="5" max="5" width="5.140625" customWidth="1"/>
    <col min="6" max="6" width="5.28515625" customWidth="1"/>
    <col min="7" max="7" width="8.85546875" customWidth="1"/>
    <col min="8" max="8" width="3.7109375" style="138" customWidth="1"/>
  </cols>
  <sheetData>
    <row r="1" spans="1:10" ht="9.75" customHeight="1">
      <c r="I1" s="169" t="s">
        <v>23</v>
      </c>
      <c r="J1" s="169"/>
    </row>
    <row r="2" spans="1:10">
      <c r="B2" s="167" t="s">
        <v>149</v>
      </c>
      <c r="C2" s="167"/>
    </row>
    <row r="3" spans="1:10">
      <c r="B3" s="167"/>
      <c r="C3" s="167"/>
      <c r="D3" s="168" t="s">
        <v>23</v>
      </c>
      <c r="E3" s="168"/>
      <c r="F3" s="168"/>
      <c r="G3" s="168"/>
      <c r="I3" t="s">
        <v>23</v>
      </c>
      <c r="J3" t="s">
        <v>23</v>
      </c>
    </row>
    <row r="4" spans="1:10">
      <c r="I4" t="s">
        <v>23</v>
      </c>
      <c r="J4" t="s">
        <v>23</v>
      </c>
    </row>
    <row r="5" spans="1:10" ht="6.75" customHeight="1">
      <c r="I5" t="s">
        <v>23</v>
      </c>
      <c r="J5" t="s">
        <v>23</v>
      </c>
    </row>
    <row r="6" spans="1:10" ht="15.75" customHeight="1">
      <c r="C6" s="10" t="s">
        <v>210</v>
      </c>
      <c r="I6" t="s">
        <v>23</v>
      </c>
      <c r="J6" t="s">
        <v>23</v>
      </c>
    </row>
    <row r="7" spans="1:10" ht="15.75" customHeight="1">
      <c r="I7" t="s">
        <v>23</v>
      </c>
      <c r="J7" t="s">
        <v>23</v>
      </c>
    </row>
    <row r="8" spans="1:10" ht="15.75" customHeight="1">
      <c r="A8">
        <v>1</v>
      </c>
      <c r="B8" s="66" t="s">
        <v>113</v>
      </c>
      <c r="C8" s="67" t="s">
        <v>32</v>
      </c>
      <c r="D8" s="68" t="s">
        <v>23</v>
      </c>
      <c r="E8" s="68">
        <v>30</v>
      </c>
      <c r="F8" s="68"/>
      <c r="G8" s="69" t="s">
        <v>148</v>
      </c>
      <c r="H8" s="139"/>
      <c r="I8" t="s">
        <v>23</v>
      </c>
      <c r="J8" t="s">
        <v>23</v>
      </c>
    </row>
    <row r="9" spans="1:10" ht="15.75" customHeight="1">
      <c r="A9">
        <v>2</v>
      </c>
      <c r="B9" s="66" t="s">
        <v>114</v>
      </c>
      <c r="C9" s="67" t="s">
        <v>170</v>
      </c>
      <c r="D9" s="68" t="s">
        <v>23</v>
      </c>
      <c r="E9" s="68">
        <v>15</v>
      </c>
      <c r="F9" s="68"/>
      <c r="G9" s="69" t="s">
        <v>142</v>
      </c>
      <c r="H9" s="139"/>
      <c r="I9" t="s">
        <v>23</v>
      </c>
      <c r="J9" t="s">
        <v>23</v>
      </c>
    </row>
    <row r="10" spans="1:10" ht="15.75" customHeight="1">
      <c r="A10">
        <v>3</v>
      </c>
      <c r="B10" s="109" t="s">
        <v>251</v>
      </c>
      <c r="C10" s="67" t="s">
        <v>170</v>
      </c>
      <c r="D10" s="68" t="s">
        <v>23</v>
      </c>
      <c r="E10" s="68">
        <v>11</v>
      </c>
      <c r="F10" s="109"/>
      <c r="G10" s="109" t="s">
        <v>142</v>
      </c>
      <c r="H10" s="139"/>
      <c r="I10" t="s">
        <v>23</v>
      </c>
      <c r="J10" t="s">
        <v>23</v>
      </c>
    </row>
    <row r="11" spans="1:10" ht="15.75" customHeight="1">
      <c r="A11">
        <v>4</v>
      </c>
      <c r="B11" s="66" t="s">
        <v>121</v>
      </c>
      <c r="C11" s="67" t="s">
        <v>170</v>
      </c>
      <c r="D11" s="68" t="s">
        <v>23</v>
      </c>
      <c r="E11" s="68">
        <v>0</v>
      </c>
      <c r="F11" s="68"/>
      <c r="G11" s="69" t="s">
        <v>142</v>
      </c>
      <c r="H11" s="139"/>
      <c r="I11" t="s">
        <v>23</v>
      </c>
      <c r="J11" t="s">
        <v>23</v>
      </c>
    </row>
    <row r="12" spans="1:10" ht="15.75" customHeight="1">
      <c r="A12">
        <v>5</v>
      </c>
      <c r="B12" s="66" t="s">
        <v>123</v>
      </c>
      <c r="C12" s="67" t="s">
        <v>100</v>
      </c>
      <c r="D12" s="68" t="s">
        <v>23</v>
      </c>
      <c r="E12" s="68">
        <v>0</v>
      </c>
      <c r="F12" s="68"/>
      <c r="G12" s="69" t="s">
        <v>142</v>
      </c>
      <c r="H12" s="139"/>
      <c r="I12" t="s">
        <v>23</v>
      </c>
      <c r="J12" t="s">
        <v>23</v>
      </c>
    </row>
    <row r="13" spans="1:10" ht="15.75" customHeight="1">
      <c r="A13">
        <v>6</v>
      </c>
      <c r="B13" s="66" t="s">
        <v>184</v>
      </c>
      <c r="C13" s="67" t="s">
        <v>59</v>
      </c>
      <c r="D13" s="68" t="s">
        <v>23</v>
      </c>
      <c r="E13" s="71">
        <v>0</v>
      </c>
      <c r="F13" s="71"/>
      <c r="G13" s="69" t="s">
        <v>185</v>
      </c>
      <c r="H13" s="139"/>
      <c r="I13" t="s">
        <v>23</v>
      </c>
      <c r="J13" t="s">
        <v>23</v>
      </c>
    </row>
    <row r="14" spans="1:10" ht="15.75" customHeight="1">
      <c r="A14">
        <v>7</v>
      </c>
      <c r="B14" s="70" t="s">
        <v>119</v>
      </c>
      <c r="C14" s="67" t="s">
        <v>100</v>
      </c>
      <c r="D14" s="68" t="s">
        <v>23</v>
      </c>
      <c r="E14" s="68">
        <v>0</v>
      </c>
      <c r="F14" s="68"/>
      <c r="G14" s="69" t="s">
        <v>142</v>
      </c>
      <c r="H14" s="56"/>
      <c r="I14" t="s">
        <v>23</v>
      </c>
      <c r="J14" t="s">
        <v>23</v>
      </c>
    </row>
    <row r="15" spans="1:10" ht="15.75" customHeight="1">
      <c r="A15">
        <v>8</v>
      </c>
      <c r="B15" s="66" t="s">
        <v>259</v>
      </c>
      <c r="C15" s="67" t="s">
        <v>220</v>
      </c>
      <c r="D15" s="71"/>
      <c r="E15" s="71">
        <v>0</v>
      </c>
      <c r="F15" s="71"/>
      <c r="G15" s="69"/>
      <c r="H15" s="139"/>
      <c r="I15" t="s">
        <v>23</v>
      </c>
      <c r="J15" t="s">
        <v>23</v>
      </c>
    </row>
    <row r="16" spans="1:10" ht="15.75" customHeight="1">
      <c r="I16" t="s">
        <v>23</v>
      </c>
      <c r="J16" t="s">
        <v>23</v>
      </c>
    </row>
    <row r="17" spans="1:10" s="92" customFormat="1" ht="15.75" customHeight="1">
      <c r="A17"/>
      <c r="I17" t="s">
        <v>23</v>
      </c>
      <c r="J17" t="s">
        <v>23</v>
      </c>
    </row>
    <row r="18" spans="1:10" ht="15.75" customHeight="1">
      <c r="C18" s="102" t="s">
        <v>23</v>
      </c>
      <c r="I18" t="s">
        <v>23</v>
      </c>
      <c r="J18" t="s">
        <v>23</v>
      </c>
    </row>
    <row r="19" spans="1:10" ht="15.75" customHeight="1">
      <c r="C19" s="10" t="s">
        <v>211</v>
      </c>
      <c r="I19" t="s">
        <v>23</v>
      </c>
      <c r="J19" t="s">
        <v>23</v>
      </c>
    </row>
    <row r="20" spans="1:10" ht="15.75" customHeight="1">
      <c r="I20" t="s">
        <v>23</v>
      </c>
      <c r="J20" t="s">
        <v>23</v>
      </c>
    </row>
    <row r="21" spans="1:10" ht="15.75" customHeight="1">
      <c r="A21">
        <v>1</v>
      </c>
      <c r="B21" s="72" t="s">
        <v>106</v>
      </c>
      <c r="C21" s="73" t="s">
        <v>32</v>
      </c>
      <c r="D21" s="74" t="s">
        <v>23</v>
      </c>
      <c r="E21" s="74">
        <v>35</v>
      </c>
      <c r="F21" s="74"/>
      <c r="G21" s="75" t="s">
        <v>139</v>
      </c>
      <c r="H21" s="140"/>
      <c r="I21" t="s">
        <v>23</v>
      </c>
      <c r="J21" t="s">
        <v>23</v>
      </c>
    </row>
    <row r="22" spans="1:10" ht="15.75" customHeight="1">
      <c r="A22">
        <v>2</v>
      </c>
      <c r="B22" s="72" t="s">
        <v>158</v>
      </c>
      <c r="C22" s="73" t="s">
        <v>94</v>
      </c>
      <c r="D22" s="74" t="s">
        <v>23</v>
      </c>
      <c r="E22" s="74">
        <v>35</v>
      </c>
      <c r="F22" s="74"/>
      <c r="G22" s="75" t="s">
        <v>139</v>
      </c>
      <c r="H22" s="140"/>
      <c r="I22" t="s">
        <v>23</v>
      </c>
      <c r="J22" t="s">
        <v>23</v>
      </c>
    </row>
    <row r="23" spans="1:10" ht="15.75" customHeight="1">
      <c r="A23">
        <v>3</v>
      </c>
      <c r="B23" s="72" t="s">
        <v>246</v>
      </c>
      <c r="C23" s="73" t="s">
        <v>94</v>
      </c>
      <c r="D23" s="74"/>
      <c r="E23" s="74">
        <v>31</v>
      </c>
      <c r="F23" s="74"/>
      <c r="G23" s="75" t="s">
        <v>23</v>
      </c>
      <c r="H23" s="140"/>
      <c r="I23" t="s">
        <v>23</v>
      </c>
      <c r="J23" t="s">
        <v>23</v>
      </c>
    </row>
    <row r="24" spans="1:10" ht="15.75" customHeight="1">
      <c r="A24">
        <v>4</v>
      </c>
      <c r="B24" s="72" t="s">
        <v>247</v>
      </c>
      <c r="C24" s="73" t="s">
        <v>220</v>
      </c>
      <c r="D24" s="74"/>
      <c r="E24" s="74">
        <v>26</v>
      </c>
      <c r="F24" s="74"/>
      <c r="G24" s="75" t="s">
        <v>23</v>
      </c>
      <c r="H24" s="140"/>
      <c r="I24" t="s">
        <v>23</v>
      </c>
      <c r="J24" t="s">
        <v>23</v>
      </c>
    </row>
    <row r="25" spans="1:10" ht="15.75" customHeight="1">
      <c r="A25">
        <v>5</v>
      </c>
      <c r="B25" s="72" t="s">
        <v>173</v>
      </c>
      <c r="C25" s="73" t="s">
        <v>94</v>
      </c>
      <c r="D25" s="74" t="s">
        <v>23</v>
      </c>
      <c r="E25" s="74">
        <v>25</v>
      </c>
      <c r="F25" s="74"/>
      <c r="G25" s="75" t="s">
        <v>139</v>
      </c>
      <c r="H25" s="140"/>
      <c r="I25" t="s">
        <v>23</v>
      </c>
      <c r="J25" t="s">
        <v>23</v>
      </c>
    </row>
    <row r="26" spans="1:10" ht="15.75" customHeight="1">
      <c r="A26">
        <v>6</v>
      </c>
      <c r="B26" s="72" t="s">
        <v>248</v>
      </c>
      <c r="C26" s="73" t="s">
        <v>32</v>
      </c>
      <c r="D26" s="74" t="s">
        <v>23</v>
      </c>
      <c r="E26" s="74">
        <v>25</v>
      </c>
      <c r="F26" s="74"/>
      <c r="G26" s="75" t="s">
        <v>139</v>
      </c>
      <c r="H26" s="140"/>
      <c r="I26" t="s">
        <v>23</v>
      </c>
      <c r="J26" t="s">
        <v>23</v>
      </c>
    </row>
    <row r="27" spans="1:10" ht="15.75" customHeight="1">
      <c r="A27">
        <v>7</v>
      </c>
      <c r="B27" s="72" t="s">
        <v>137</v>
      </c>
      <c r="C27" s="73" t="s">
        <v>170</v>
      </c>
      <c r="D27" s="74" t="s">
        <v>23</v>
      </c>
      <c r="E27" s="74">
        <v>25</v>
      </c>
      <c r="F27" s="74"/>
      <c r="G27" s="75" t="s">
        <v>139</v>
      </c>
      <c r="H27" s="140"/>
      <c r="I27" t="s">
        <v>23</v>
      </c>
      <c r="J27" t="s">
        <v>23</v>
      </c>
    </row>
    <row r="28" spans="1:10" ht="15.75" customHeight="1">
      <c r="A28">
        <v>8</v>
      </c>
      <c r="B28" s="72" t="s">
        <v>249</v>
      </c>
      <c r="C28" s="73" t="s">
        <v>94</v>
      </c>
      <c r="D28" s="74"/>
      <c r="E28" s="74">
        <v>21</v>
      </c>
      <c r="F28" s="74"/>
      <c r="G28" s="75"/>
      <c r="H28" s="140"/>
      <c r="I28" t="s">
        <v>23</v>
      </c>
      <c r="J28" t="s">
        <v>23</v>
      </c>
    </row>
    <row r="29" spans="1:10" ht="15.75" customHeight="1">
      <c r="A29">
        <v>9</v>
      </c>
      <c r="B29" s="72" t="s">
        <v>250</v>
      </c>
      <c r="C29" s="73" t="s">
        <v>64</v>
      </c>
      <c r="D29" s="74"/>
      <c r="E29" s="74">
        <v>17</v>
      </c>
      <c r="F29" s="74"/>
      <c r="G29" s="75"/>
      <c r="H29" s="140"/>
      <c r="I29" t="s">
        <v>23</v>
      </c>
      <c r="J29" t="s">
        <v>23</v>
      </c>
    </row>
    <row r="30" spans="1:10" s="92" customFormat="1" ht="15.75" customHeight="1">
      <c r="A30"/>
      <c r="B30" s="72" t="s">
        <v>207</v>
      </c>
      <c r="C30" s="73" t="s">
        <v>196</v>
      </c>
      <c r="D30" s="74" t="s">
        <v>23</v>
      </c>
      <c r="E30" s="74">
        <v>6</v>
      </c>
      <c r="F30" s="74"/>
      <c r="G30" s="75" t="s">
        <v>139</v>
      </c>
      <c r="H30" s="140"/>
      <c r="I30" t="s">
        <v>23</v>
      </c>
      <c r="J30" t="s">
        <v>23</v>
      </c>
    </row>
    <row r="31" spans="1:10" ht="15.75" customHeight="1">
      <c r="B31" s="72" t="s">
        <v>253</v>
      </c>
      <c r="C31" s="73" t="s">
        <v>196</v>
      </c>
      <c r="D31" s="74"/>
      <c r="E31" s="74">
        <v>6</v>
      </c>
      <c r="F31" s="74"/>
      <c r="G31" s="75"/>
      <c r="H31" s="140"/>
      <c r="I31" t="s">
        <v>23</v>
      </c>
      <c r="J31" t="s">
        <v>23</v>
      </c>
    </row>
    <row r="32" spans="1:10" ht="15.75" customHeight="1">
      <c r="B32" s="72" t="s">
        <v>254</v>
      </c>
      <c r="C32" s="73" t="s">
        <v>196</v>
      </c>
      <c r="D32" s="74"/>
      <c r="E32" s="74">
        <v>6</v>
      </c>
      <c r="F32" s="74"/>
      <c r="G32" s="75"/>
      <c r="H32" s="140"/>
    </row>
    <row r="33" spans="1:10" ht="15.75" customHeight="1">
      <c r="B33" s="72" t="s">
        <v>174</v>
      </c>
      <c r="C33" s="73" t="s">
        <v>32</v>
      </c>
      <c r="D33" s="74" t="s">
        <v>23</v>
      </c>
      <c r="E33" s="74">
        <v>0</v>
      </c>
      <c r="F33" s="74"/>
      <c r="G33" s="75" t="s">
        <v>139</v>
      </c>
      <c r="H33" s="140"/>
    </row>
    <row r="34" spans="1:10" ht="15.75" customHeight="1">
      <c r="B34" s="72" t="s">
        <v>201</v>
      </c>
      <c r="C34" s="73" t="s">
        <v>196</v>
      </c>
      <c r="D34" s="74" t="s">
        <v>23</v>
      </c>
      <c r="E34" s="74">
        <v>0</v>
      </c>
      <c r="F34" s="74"/>
      <c r="G34" s="75" t="s">
        <v>139</v>
      </c>
      <c r="H34" s="140"/>
    </row>
    <row r="35" spans="1:10" ht="15.75" customHeight="1">
      <c r="B35" s="72" t="s">
        <v>186</v>
      </c>
      <c r="C35" s="73" t="s">
        <v>170</v>
      </c>
      <c r="D35" s="74" t="s">
        <v>23</v>
      </c>
      <c r="E35" s="74">
        <v>0</v>
      </c>
      <c r="F35" s="74"/>
      <c r="G35" s="75" t="s">
        <v>139</v>
      </c>
      <c r="H35" s="140"/>
    </row>
    <row r="36" spans="1:10" ht="15.75" customHeight="1">
      <c r="A36" s="92"/>
      <c r="I36" t="s">
        <v>23</v>
      </c>
      <c r="J36" t="s">
        <v>23</v>
      </c>
    </row>
    <row r="37" spans="1:10" ht="15.75" customHeight="1">
      <c r="I37" t="s">
        <v>23</v>
      </c>
      <c r="J37" t="s">
        <v>23</v>
      </c>
    </row>
    <row r="38" spans="1:10" ht="15.75" customHeight="1">
      <c r="C38" s="141" t="s">
        <v>212</v>
      </c>
      <c r="I38" t="s">
        <v>23</v>
      </c>
      <c r="J38" t="s">
        <v>23</v>
      </c>
    </row>
    <row r="39" spans="1:10" ht="15.75" customHeight="1">
      <c r="I39" t="s">
        <v>23</v>
      </c>
      <c r="J39" t="s">
        <v>23</v>
      </c>
    </row>
    <row r="40" spans="1:10" ht="15.75" customHeight="1">
      <c r="A40">
        <v>1</v>
      </c>
      <c r="B40" s="76" t="s">
        <v>117</v>
      </c>
      <c r="C40" s="77" t="s">
        <v>32</v>
      </c>
      <c r="D40" s="78" t="s">
        <v>23</v>
      </c>
      <c r="E40" s="78">
        <v>29</v>
      </c>
      <c r="F40" s="78"/>
      <c r="G40" s="79" t="s">
        <v>143</v>
      </c>
      <c r="H40" s="140"/>
      <c r="I40" t="s">
        <v>23</v>
      </c>
      <c r="J40" t="s">
        <v>23</v>
      </c>
    </row>
    <row r="41" spans="1:10" s="92" customFormat="1" ht="15.75" customHeight="1">
      <c r="A41">
        <v>2</v>
      </c>
      <c r="B41" s="76" t="s">
        <v>176</v>
      </c>
      <c r="C41" s="77" t="s">
        <v>32</v>
      </c>
      <c r="D41" s="78" t="s">
        <v>23</v>
      </c>
      <c r="E41" s="80">
        <v>27</v>
      </c>
      <c r="F41" s="80"/>
      <c r="G41" s="79" t="s">
        <v>143</v>
      </c>
      <c r="H41" s="140"/>
      <c r="I41" t="s">
        <v>23</v>
      </c>
      <c r="J41" t="s">
        <v>23</v>
      </c>
    </row>
    <row r="42" spans="1:10" ht="15.75" customHeight="1">
      <c r="A42">
        <v>3</v>
      </c>
      <c r="B42" s="76" t="s">
        <v>175</v>
      </c>
      <c r="C42" s="77" t="s">
        <v>64</v>
      </c>
      <c r="D42" s="78" t="s">
        <v>23</v>
      </c>
      <c r="E42" s="80">
        <v>21</v>
      </c>
      <c r="F42" s="80"/>
      <c r="G42" s="79" t="s">
        <v>143</v>
      </c>
      <c r="H42" s="140"/>
      <c r="I42" t="s">
        <v>23</v>
      </c>
      <c r="J42" t="s">
        <v>23</v>
      </c>
    </row>
    <row r="43" spans="1:10" ht="15.75" customHeight="1">
      <c r="A43">
        <v>4</v>
      </c>
      <c r="B43" s="76" t="s">
        <v>191</v>
      </c>
      <c r="C43" s="77" t="s">
        <v>32</v>
      </c>
      <c r="D43" s="78" t="s">
        <v>23</v>
      </c>
      <c r="E43" s="80">
        <v>0</v>
      </c>
      <c r="F43" s="80"/>
      <c r="G43" s="79" t="s">
        <v>143</v>
      </c>
      <c r="H43" s="140"/>
      <c r="I43" t="s">
        <v>23</v>
      </c>
      <c r="J43" t="s">
        <v>23</v>
      </c>
    </row>
    <row r="44" spans="1:10" ht="15.75" customHeight="1">
      <c r="A44" s="2"/>
      <c r="B44" s="76" t="s">
        <v>257</v>
      </c>
      <c r="C44" s="77" t="s">
        <v>216</v>
      </c>
      <c r="D44" s="78" t="s">
        <v>23</v>
      </c>
      <c r="E44" s="80">
        <v>0</v>
      </c>
      <c r="F44" s="80"/>
      <c r="G44" s="79" t="s">
        <v>143</v>
      </c>
      <c r="H44" s="140"/>
      <c r="I44" t="s">
        <v>23</v>
      </c>
      <c r="J44" t="s">
        <v>23</v>
      </c>
    </row>
    <row r="45" spans="1:10" ht="15.75" customHeight="1">
      <c r="A45" s="2"/>
      <c r="B45" s="76" t="s">
        <v>258</v>
      </c>
      <c r="C45" s="77" t="s">
        <v>100</v>
      </c>
      <c r="D45" s="78"/>
      <c r="E45" s="80">
        <v>0</v>
      </c>
      <c r="F45" s="80"/>
      <c r="G45" s="79"/>
      <c r="H45" s="140"/>
    </row>
    <row r="46" spans="1:10" ht="15.75" customHeight="1">
      <c r="C46" s="102" t="s">
        <v>23</v>
      </c>
      <c r="I46" t="s">
        <v>23</v>
      </c>
      <c r="J46" t="s">
        <v>23</v>
      </c>
    </row>
    <row r="47" spans="1:10" ht="15.75" customHeight="1">
      <c r="I47" t="s">
        <v>23</v>
      </c>
      <c r="J47" t="s">
        <v>23</v>
      </c>
    </row>
    <row r="48" spans="1:10" ht="15.75" customHeight="1">
      <c r="I48" t="s">
        <v>23</v>
      </c>
      <c r="J48" t="s">
        <v>23</v>
      </c>
    </row>
    <row r="49" spans="1:10" ht="15.75" customHeight="1">
      <c r="H49" s="101"/>
      <c r="I49" t="s">
        <v>23</v>
      </c>
      <c r="J49" t="s">
        <v>23</v>
      </c>
    </row>
    <row r="50" spans="1:10" ht="15.75" customHeight="1">
      <c r="C50" s="10" t="s">
        <v>213</v>
      </c>
      <c r="H50" s="101"/>
      <c r="I50" t="s">
        <v>23</v>
      </c>
      <c r="J50" t="s">
        <v>23</v>
      </c>
    </row>
    <row r="51" spans="1:10" ht="15.75" customHeight="1">
      <c r="H51" s="101"/>
      <c r="I51" t="s">
        <v>23</v>
      </c>
      <c r="J51" t="s">
        <v>23</v>
      </c>
    </row>
    <row r="52" spans="1:10" ht="15.75" customHeight="1">
      <c r="A52">
        <v>1</v>
      </c>
      <c r="B52" s="81" t="s">
        <v>111</v>
      </c>
      <c r="C52" s="82" t="s">
        <v>32</v>
      </c>
      <c r="D52" s="83" t="s">
        <v>23</v>
      </c>
      <c r="E52" s="83">
        <v>33</v>
      </c>
      <c r="F52" s="83"/>
      <c r="G52" s="84" t="s">
        <v>141</v>
      </c>
      <c r="H52" s="56"/>
      <c r="I52" t="s">
        <v>23</v>
      </c>
      <c r="J52" t="s">
        <v>23</v>
      </c>
    </row>
    <row r="53" spans="1:10" ht="15.75" customHeight="1">
      <c r="A53">
        <v>2</v>
      </c>
      <c r="B53" s="81" t="s">
        <v>190</v>
      </c>
      <c r="C53" s="82" t="s">
        <v>237</v>
      </c>
      <c r="D53" s="83" t="s">
        <v>23</v>
      </c>
      <c r="E53" s="85">
        <v>33</v>
      </c>
      <c r="F53" s="85"/>
      <c r="G53" s="84" t="s">
        <v>141</v>
      </c>
      <c r="H53" s="56"/>
      <c r="I53" t="s">
        <v>23</v>
      </c>
      <c r="J53" t="s">
        <v>23</v>
      </c>
    </row>
    <row r="54" spans="1:10" ht="15.75" customHeight="1">
      <c r="A54">
        <v>3</v>
      </c>
      <c r="B54" s="81" t="s">
        <v>118</v>
      </c>
      <c r="C54" s="82" t="s">
        <v>64</v>
      </c>
      <c r="D54" s="83" t="s">
        <v>23</v>
      </c>
      <c r="E54" s="83">
        <v>25</v>
      </c>
      <c r="F54" s="83"/>
      <c r="G54" s="84" t="s">
        <v>141</v>
      </c>
      <c r="H54" s="56"/>
      <c r="I54" t="s">
        <v>23</v>
      </c>
      <c r="J54" t="s">
        <v>23</v>
      </c>
    </row>
    <row r="55" spans="1:10" ht="15.75" customHeight="1">
      <c r="A55">
        <v>4</v>
      </c>
      <c r="B55" s="81" t="s">
        <v>112</v>
      </c>
      <c r="C55" s="107" t="s">
        <v>100</v>
      </c>
      <c r="D55" s="83" t="s">
        <v>23</v>
      </c>
      <c r="E55" s="83">
        <v>21</v>
      </c>
      <c r="F55" s="83"/>
      <c r="G55" s="84" t="s">
        <v>141</v>
      </c>
      <c r="H55" s="56"/>
      <c r="I55" t="s">
        <v>23</v>
      </c>
      <c r="J55" t="s">
        <v>23</v>
      </c>
    </row>
    <row r="56" spans="1:10" ht="15.75" customHeight="1">
      <c r="A56">
        <v>5</v>
      </c>
      <c r="B56" s="81" t="s">
        <v>120</v>
      </c>
      <c r="C56" s="82" t="s">
        <v>32</v>
      </c>
      <c r="D56" s="83" t="s">
        <v>23</v>
      </c>
      <c r="E56" s="85">
        <v>15</v>
      </c>
      <c r="F56" s="85"/>
      <c r="G56" s="84" t="s">
        <v>141</v>
      </c>
      <c r="H56" s="56"/>
      <c r="I56" t="s">
        <v>23</v>
      </c>
      <c r="J56" t="s">
        <v>23</v>
      </c>
    </row>
    <row r="57" spans="1:10" ht="15.75" customHeight="1">
      <c r="A57">
        <v>6</v>
      </c>
      <c r="B57" s="81" t="s">
        <v>179</v>
      </c>
      <c r="C57" s="82" t="s">
        <v>170</v>
      </c>
      <c r="D57" s="83" t="s">
        <v>23</v>
      </c>
      <c r="E57" s="85">
        <v>15</v>
      </c>
      <c r="F57" s="85"/>
      <c r="G57" s="84" t="s">
        <v>141</v>
      </c>
      <c r="H57" s="56"/>
      <c r="I57" t="s">
        <v>23</v>
      </c>
      <c r="J57" t="s">
        <v>23</v>
      </c>
    </row>
    <row r="58" spans="1:10" ht="15.75" customHeight="1">
      <c r="A58">
        <v>7</v>
      </c>
      <c r="B58" s="81" t="s">
        <v>178</v>
      </c>
      <c r="C58" s="82" t="s">
        <v>64</v>
      </c>
      <c r="D58" s="83" t="s">
        <v>23</v>
      </c>
      <c r="E58" s="85">
        <v>11</v>
      </c>
      <c r="F58" s="85"/>
      <c r="G58" s="84" t="s">
        <v>141</v>
      </c>
      <c r="H58" s="56"/>
      <c r="I58" t="s">
        <v>23</v>
      </c>
      <c r="J58" t="s">
        <v>23</v>
      </c>
    </row>
    <row r="59" spans="1:10" ht="15.75" customHeight="1">
      <c r="A59">
        <v>8</v>
      </c>
      <c r="B59" s="81" t="s">
        <v>133</v>
      </c>
      <c r="C59" s="82" t="s">
        <v>64</v>
      </c>
      <c r="D59" s="83" t="s">
        <v>23</v>
      </c>
      <c r="E59" s="83">
        <v>7</v>
      </c>
      <c r="F59" s="83"/>
      <c r="G59" s="84" t="s">
        <v>141</v>
      </c>
      <c r="H59" s="56"/>
      <c r="I59" t="s">
        <v>23</v>
      </c>
      <c r="J59" t="s">
        <v>23</v>
      </c>
    </row>
    <row r="60" spans="1:10" ht="15.75" customHeight="1">
      <c r="A60">
        <v>9</v>
      </c>
      <c r="B60" s="81" t="s">
        <v>116</v>
      </c>
      <c r="C60" s="82" t="s">
        <v>64</v>
      </c>
      <c r="D60" s="83" t="s">
        <v>23</v>
      </c>
      <c r="E60" s="83">
        <v>1</v>
      </c>
      <c r="F60" s="83"/>
      <c r="G60" s="84" t="s">
        <v>141</v>
      </c>
      <c r="H60" s="56"/>
      <c r="I60" t="s">
        <v>23</v>
      </c>
      <c r="J60" t="s">
        <v>23</v>
      </c>
    </row>
    <row r="61" spans="1:10" ht="15.75" customHeight="1">
      <c r="A61">
        <v>10</v>
      </c>
      <c r="B61" s="81" t="s">
        <v>255</v>
      </c>
      <c r="C61" s="82" t="s">
        <v>220</v>
      </c>
      <c r="D61" s="85"/>
      <c r="E61" s="85">
        <v>1</v>
      </c>
      <c r="F61" s="85"/>
      <c r="G61" s="84"/>
      <c r="H61" s="56"/>
      <c r="I61" t="s">
        <v>23</v>
      </c>
      <c r="J61" t="s">
        <v>23</v>
      </c>
    </row>
    <row r="62" spans="1:10" ht="15.75" customHeight="1">
      <c r="A62">
        <v>11</v>
      </c>
      <c r="B62" s="81" t="s">
        <v>107</v>
      </c>
      <c r="C62" s="82" t="s">
        <v>64</v>
      </c>
      <c r="D62" s="83" t="s">
        <v>23</v>
      </c>
      <c r="E62" s="83">
        <v>0</v>
      </c>
      <c r="F62" s="83"/>
      <c r="G62" s="84" t="s">
        <v>141</v>
      </c>
      <c r="H62" s="56"/>
      <c r="I62" t="s">
        <v>23</v>
      </c>
      <c r="J62" t="s">
        <v>23</v>
      </c>
    </row>
    <row r="63" spans="1:10" ht="15.75" customHeight="1">
      <c r="A63">
        <v>12</v>
      </c>
      <c r="B63" s="81" t="s">
        <v>108</v>
      </c>
      <c r="C63" s="82" t="s">
        <v>32</v>
      </c>
      <c r="D63" s="83" t="s">
        <v>23</v>
      </c>
      <c r="E63" s="83">
        <v>0</v>
      </c>
      <c r="F63" s="83"/>
      <c r="G63" s="84" t="s">
        <v>141</v>
      </c>
      <c r="H63" s="56"/>
      <c r="I63" t="s">
        <v>23</v>
      </c>
      <c r="J63" t="s">
        <v>23</v>
      </c>
    </row>
    <row r="64" spans="1:10" ht="15.75" customHeight="1">
      <c r="A64">
        <v>13</v>
      </c>
      <c r="B64" s="81" t="s">
        <v>135</v>
      </c>
      <c r="C64" s="82" t="s">
        <v>32</v>
      </c>
      <c r="D64" s="83" t="s">
        <v>23</v>
      </c>
      <c r="E64" s="85">
        <v>0</v>
      </c>
      <c r="F64" s="85"/>
      <c r="G64" s="84" t="s">
        <v>141</v>
      </c>
      <c r="H64" s="56"/>
      <c r="I64" t="s">
        <v>23</v>
      </c>
      <c r="J64" t="s">
        <v>23</v>
      </c>
    </row>
    <row r="65" spans="1:10" ht="15.75" customHeight="1">
      <c r="A65">
        <v>14</v>
      </c>
      <c r="B65" s="105" t="s">
        <v>177</v>
      </c>
      <c r="C65" s="106" t="s">
        <v>100</v>
      </c>
      <c r="D65" s="83" t="s">
        <v>23</v>
      </c>
      <c r="E65" s="83">
        <v>0</v>
      </c>
      <c r="F65" s="83"/>
      <c r="G65" s="84" t="s">
        <v>141</v>
      </c>
      <c r="H65" s="56"/>
      <c r="I65" t="s">
        <v>23</v>
      </c>
      <c r="J65" t="s">
        <v>23</v>
      </c>
    </row>
    <row r="66" spans="1:10" ht="15.75" customHeight="1">
      <c r="B66" s="81" t="s">
        <v>138</v>
      </c>
      <c r="C66" s="82" t="s">
        <v>72</v>
      </c>
      <c r="D66" s="83" t="s">
        <v>23</v>
      </c>
      <c r="E66" s="83">
        <v>0</v>
      </c>
      <c r="F66" s="83"/>
      <c r="G66" s="84" t="s">
        <v>141</v>
      </c>
      <c r="H66" s="56"/>
      <c r="I66" t="s">
        <v>23</v>
      </c>
      <c r="J66" t="s">
        <v>23</v>
      </c>
    </row>
    <row r="67" spans="1:10" ht="15.75" customHeight="1">
      <c r="B67" s="81" t="s">
        <v>256</v>
      </c>
      <c r="C67" s="82" t="s">
        <v>220</v>
      </c>
      <c r="D67" s="85"/>
      <c r="E67" s="85">
        <v>0</v>
      </c>
      <c r="F67" s="85"/>
      <c r="G67" s="84"/>
      <c r="H67" s="56"/>
    </row>
    <row r="68" spans="1:10" ht="15.75" customHeight="1">
      <c r="I68" t="s">
        <v>23</v>
      </c>
      <c r="J68" t="s">
        <v>23</v>
      </c>
    </row>
    <row r="69" spans="1:10" ht="15.75" customHeight="1">
      <c r="J69" t="s">
        <v>23</v>
      </c>
    </row>
    <row r="70" spans="1:10">
      <c r="I70" t="s">
        <v>23</v>
      </c>
      <c r="J70" t="s">
        <v>23</v>
      </c>
    </row>
    <row r="71" spans="1:10" s="2" customFormat="1" ht="18.75">
      <c r="A71" s="97"/>
      <c r="B71" s="98"/>
      <c r="C71" s="142" t="s">
        <v>214</v>
      </c>
      <c r="D71" s="99"/>
      <c r="E71" s="99"/>
      <c r="F71" s="99"/>
      <c r="G71" s="100"/>
      <c r="H71" s="100"/>
      <c r="I71" t="s">
        <v>23</v>
      </c>
      <c r="J71" t="s">
        <v>23</v>
      </c>
    </row>
    <row r="72" spans="1:10">
      <c r="I72" t="s">
        <v>23</v>
      </c>
      <c r="J72" t="s">
        <v>23</v>
      </c>
    </row>
    <row r="73" spans="1:10" ht="15.75">
      <c r="A73">
        <v>1</v>
      </c>
      <c r="B73" s="86" t="s">
        <v>115</v>
      </c>
      <c r="C73" s="87" t="s">
        <v>100</v>
      </c>
      <c r="D73" s="88" t="s">
        <v>23</v>
      </c>
      <c r="E73" s="88">
        <v>29</v>
      </c>
      <c r="F73" s="88"/>
      <c r="G73" s="89" t="s">
        <v>140</v>
      </c>
      <c r="H73" s="56"/>
      <c r="I73" t="s">
        <v>23</v>
      </c>
      <c r="J73" t="s">
        <v>23</v>
      </c>
    </row>
    <row r="74" spans="1:10" ht="15.75">
      <c r="A74">
        <v>2</v>
      </c>
      <c r="B74" s="86" t="s">
        <v>109</v>
      </c>
      <c r="C74" s="87" t="s">
        <v>32</v>
      </c>
      <c r="D74" s="88" t="s">
        <v>23</v>
      </c>
      <c r="E74" s="88">
        <v>21</v>
      </c>
      <c r="F74" s="88"/>
      <c r="G74" s="89" t="s">
        <v>140</v>
      </c>
      <c r="H74" s="56"/>
      <c r="I74" t="s">
        <v>23</v>
      </c>
      <c r="J74" t="s">
        <v>23</v>
      </c>
    </row>
    <row r="75" spans="1:10" ht="15.75">
      <c r="A75">
        <v>3</v>
      </c>
      <c r="B75" s="86" t="s">
        <v>132</v>
      </c>
      <c r="C75" s="87" t="s">
        <v>32</v>
      </c>
      <c r="D75" s="88" t="s">
        <v>23</v>
      </c>
      <c r="E75" s="88">
        <v>17</v>
      </c>
      <c r="F75" s="88"/>
      <c r="G75" s="89" t="s">
        <v>140</v>
      </c>
      <c r="H75" s="56"/>
      <c r="I75" t="s">
        <v>23</v>
      </c>
      <c r="J75" t="s">
        <v>23</v>
      </c>
    </row>
    <row r="76" spans="1:10" ht="15.75">
      <c r="A76">
        <v>4</v>
      </c>
      <c r="B76" s="86" t="s">
        <v>156</v>
      </c>
      <c r="C76" s="87" t="s">
        <v>100</v>
      </c>
      <c r="D76" s="88" t="s">
        <v>23</v>
      </c>
      <c r="E76" s="88">
        <v>15</v>
      </c>
      <c r="F76" s="88"/>
      <c r="G76" s="89" t="s">
        <v>140</v>
      </c>
      <c r="H76" s="56"/>
      <c r="I76" t="s">
        <v>23</v>
      </c>
      <c r="J76" t="s">
        <v>23</v>
      </c>
    </row>
    <row r="77" spans="1:10" ht="15.75">
      <c r="A77">
        <v>5</v>
      </c>
      <c r="B77" s="86" t="s">
        <v>155</v>
      </c>
      <c r="C77" s="87" t="s">
        <v>100</v>
      </c>
      <c r="D77" s="88" t="s">
        <v>23</v>
      </c>
      <c r="E77" s="88">
        <v>11</v>
      </c>
      <c r="F77" s="88"/>
      <c r="G77" s="89" t="s">
        <v>140</v>
      </c>
      <c r="H77" s="56"/>
      <c r="I77" t="s">
        <v>23</v>
      </c>
      <c r="J77" t="s">
        <v>23</v>
      </c>
    </row>
    <row r="78" spans="1:10" ht="15.75">
      <c r="A78">
        <v>6</v>
      </c>
      <c r="B78" s="86" t="s">
        <v>252</v>
      </c>
      <c r="C78" s="87" t="s">
        <v>230</v>
      </c>
      <c r="D78" s="88" t="s">
        <v>23</v>
      </c>
      <c r="E78" s="88">
        <v>11</v>
      </c>
      <c r="F78" s="88"/>
      <c r="G78" s="89" t="s">
        <v>140</v>
      </c>
      <c r="H78" s="56"/>
      <c r="I78" t="s">
        <v>23</v>
      </c>
      <c r="J78" t="s">
        <v>23</v>
      </c>
    </row>
    <row r="79" spans="1:10" ht="15.75">
      <c r="A79">
        <v>7</v>
      </c>
      <c r="B79" s="86" t="s">
        <v>122</v>
      </c>
      <c r="C79" s="87" t="s">
        <v>100</v>
      </c>
      <c r="D79" s="88" t="s">
        <v>23</v>
      </c>
      <c r="E79" s="88">
        <v>3</v>
      </c>
      <c r="F79" s="88"/>
      <c r="G79" s="89" t="s">
        <v>140</v>
      </c>
      <c r="H79" s="56"/>
      <c r="I79" t="s">
        <v>23</v>
      </c>
      <c r="J79" t="s">
        <v>23</v>
      </c>
    </row>
    <row r="80" spans="1:10" ht="15.75">
      <c r="A80">
        <v>8</v>
      </c>
      <c r="B80" s="86" t="s">
        <v>136</v>
      </c>
      <c r="C80" s="87" t="s">
        <v>126</v>
      </c>
      <c r="D80" s="88" t="s">
        <v>23</v>
      </c>
      <c r="E80" s="88">
        <v>2</v>
      </c>
      <c r="F80" s="88"/>
      <c r="G80" s="89" t="s">
        <v>140</v>
      </c>
      <c r="H80" s="56"/>
      <c r="I80" t="s">
        <v>23</v>
      </c>
      <c r="J80" t="s">
        <v>23</v>
      </c>
    </row>
    <row r="81" spans="1:10" ht="15.75">
      <c r="A81">
        <v>9</v>
      </c>
      <c r="B81" s="86" t="s">
        <v>134</v>
      </c>
      <c r="C81" s="87" t="s">
        <v>126</v>
      </c>
      <c r="D81" s="88" t="s">
        <v>23</v>
      </c>
      <c r="E81" s="88">
        <v>0</v>
      </c>
      <c r="F81" s="88"/>
      <c r="G81" s="89" t="s">
        <v>140</v>
      </c>
      <c r="H81" s="56"/>
      <c r="I81" t="s">
        <v>23</v>
      </c>
      <c r="J81" t="s">
        <v>23</v>
      </c>
    </row>
    <row r="82" spans="1:10" ht="15.75">
      <c r="A82">
        <v>10</v>
      </c>
      <c r="B82" s="86" t="s">
        <v>110</v>
      </c>
      <c r="C82" s="87" t="s">
        <v>32</v>
      </c>
      <c r="D82" s="88" t="s">
        <v>23</v>
      </c>
      <c r="E82" s="88">
        <v>0</v>
      </c>
      <c r="F82" s="88"/>
      <c r="G82" s="89" t="s">
        <v>140</v>
      </c>
      <c r="H82" s="56"/>
      <c r="I82" t="s">
        <v>23</v>
      </c>
      <c r="J82" t="s">
        <v>23</v>
      </c>
    </row>
    <row r="83" spans="1:10" ht="15.75">
      <c r="B83" s="86" t="s">
        <v>208</v>
      </c>
      <c r="C83" s="87" t="s">
        <v>126</v>
      </c>
      <c r="D83" s="88" t="s">
        <v>23</v>
      </c>
      <c r="E83" s="88">
        <v>0</v>
      </c>
      <c r="F83" s="88"/>
      <c r="G83" s="89" t="s">
        <v>140</v>
      </c>
      <c r="H83" s="56"/>
      <c r="I83" t="s">
        <v>23</v>
      </c>
      <c r="J83" t="s">
        <v>23</v>
      </c>
    </row>
    <row r="84" spans="1:10" ht="15.75">
      <c r="B84" s="86"/>
      <c r="C84" s="87"/>
      <c r="D84" s="88"/>
      <c r="E84" s="88"/>
      <c r="F84" s="88"/>
      <c r="G84" s="89"/>
      <c r="H84" s="56"/>
      <c r="I84" t="s">
        <v>23</v>
      </c>
      <c r="J84" t="s">
        <v>23</v>
      </c>
    </row>
    <row r="85" spans="1:10" ht="15.75">
      <c r="B85" s="86"/>
      <c r="C85" s="87"/>
      <c r="D85" s="88"/>
      <c r="E85" s="88"/>
      <c r="F85" s="88"/>
      <c r="G85" s="89"/>
      <c r="H85" s="56"/>
      <c r="I85" t="s">
        <v>23</v>
      </c>
      <c r="J85" t="s">
        <v>23</v>
      </c>
    </row>
    <row r="86" spans="1:10">
      <c r="I86" t="s">
        <v>23</v>
      </c>
      <c r="J86" t="s">
        <v>23</v>
      </c>
    </row>
    <row r="87" spans="1:10">
      <c r="C87" s="102" t="s">
        <v>23</v>
      </c>
      <c r="I87" t="s">
        <v>23</v>
      </c>
      <c r="J87" t="s">
        <v>23</v>
      </c>
    </row>
    <row r="88" spans="1:10">
      <c r="I88" t="s">
        <v>23</v>
      </c>
      <c r="J88" t="s">
        <v>23</v>
      </c>
    </row>
    <row r="89" spans="1:10">
      <c r="I89" t="s">
        <v>23</v>
      </c>
      <c r="J89" t="s">
        <v>23</v>
      </c>
    </row>
    <row r="90" spans="1:10">
      <c r="I90" t="s">
        <v>23</v>
      </c>
      <c r="J90" t="s">
        <v>23</v>
      </c>
    </row>
    <row r="91" spans="1:10">
      <c r="I91" t="s">
        <v>23</v>
      </c>
      <c r="J91" t="s">
        <v>23</v>
      </c>
    </row>
    <row r="92" spans="1:10">
      <c r="I92" t="s">
        <v>23</v>
      </c>
      <c r="J92" t="s">
        <v>23</v>
      </c>
    </row>
    <row r="93" spans="1:10">
      <c r="I93" t="s">
        <v>23</v>
      </c>
      <c r="J93" t="s">
        <v>23</v>
      </c>
    </row>
    <row r="94" spans="1:10">
      <c r="I94" t="s">
        <v>23</v>
      </c>
      <c r="J94" t="s">
        <v>23</v>
      </c>
    </row>
    <row r="95" spans="1:10">
      <c r="I95" t="s">
        <v>23</v>
      </c>
      <c r="J95" t="s">
        <v>23</v>
      </c>
    </row>
    <row r="96" spans="1:10">
      <c r="I96" t="s">
        <v>23</v>
      </c>
      <c r="J96" t="s">
        <v>23</v>
      </c>
    </row>
    <row r="97" spans="9:10">
      <c r="I97" t="s">
        <v>23</v>
      </c>
      <c r="J97" t="s">
        <v>23</v>
      </c>
    </row>
    <row r="98" spans="9:10">
      <c r="I98" t="s">
        <v>23</v>
      </c>
      <c r="J98" t="s">
        <v>23</v>
      </c>
    </row>
    <row r="99" spans="9:10">
      <c r="I99" t="s">
        <v>23</v>
      </c>
      <c r="J99" t="s">
        <v>23</v>
      </c>
    </row>
    <row r="100" spans="9:10">
      <c r="I100" t="s">
        <v>23</v>
      </c>
      <c r="J100" t="s">
        <v>23</v>
      </c>
    </row>
    <row r="101" spans="9:10">
      <c r="J101" t="s">
        <v>23</v>
      </c>
    </row>
    <row r="102" spans="9:10">
      <c r="J102" t="s">
        <v>23</v>
      </c>
    </row>
    <row r="103" spans="9:10">
      <c r="J103" t="s">
        <v>23</v>
      </c>
    </row>
    <row r="104" spans="9:10">
      <c r="J104" t="s">
        <v>23</v>
      </c>
    </row>
    <row r="105" spans="9:10">
      <c r="J105" t="s">
        <v>23</v>
      </c>
    </row>
    <row r="106" spans="9:10">
      <c r="J106" t="s">
        <v>23</v>
      </c>
    </row>
    <row r="107" spans="9:10">
      <c r="J107" t="s">
        <v>23</v>
      </c>
    </row>
    <row r="108" spans="9:10">
      <c r="J108" t="s">
        <v>23</v>
      </c>
    </row>
    <row r="109" spans="9:10">
      <c r="J109" t="s">
        <v>23</v>
      </c>
    </row>
    <row r="110" spans="9:10">
      <c r="J110" t="s">
        <v>23</v>
      </c>
    </row>
    <row r="111" spans="9:10">
      <c r="J111" t="s">
        <v>23</v>
      </c>
    </row>
    <row r="112" spans="9:10">
      <c r="J112" t="s">
        <v>23</v>
      </c>
    </row>
    <row r="113" spans="10:10">
      <c r="J113" t="s">
        <v>23</v>
      </c>
    </row>
    <row r="114" spans="10:10">
      <c r="J114" t="s">
        <v>23</v>
      </c>
    </row>
    <row r="115" spans="10:10">
      <c r="J115" t="s">
        <v>23</v>
      </c>
    </row>
    <row r="116" spans="10:10">
      <c r="J116" t="s">
        <v>23</v>
      </c>
    </row>
    <row r="117" spans="10:10">
      <c r="J117" t="s">
        <v>23</v>
      </c>
    </row>
    <row r="118" spans="10:10">
      <c r="J118" t="s">
        <v>23</v>
      </c>
    </row>
    <row r="119" spans="10:10">
      <c r="J119" t="s">
        <v>23</v>
      </c>
    </row>
    <row r="120" spans="10:10">
      <c r="J120" t="s">
        <v>23</v>
      </c>
    </row>
    <row r="121" spans="10:10">
      <c r="J121" t="s">
        <v>23</v>
      </c>
    </row>
    <row r="122" spans="10:10">
      <c r="J122" t="s">
        <v>23</v>
      </c>
    </row>
    <row r="123" spans="10:10">
      <c r="J123" t="s">
        <v>23</v>
      </c>
    </row>
    <row r="124" spans="10:10">
      <c r="J124" t="s">
        <v>23</v>
      </c>
    </row>
    <row r="125" spans="10:10">
      <c r="J125" t="s">
        <v>23</v>
      </c>
    </row>
    <row r="126" spans="10:10">
      <c r="J126" t="s">
        <v>23</v>
      </c>
    </row>
    <row r="127" spans="10:10">
      <c r="J127" t="s">
        <v>23</v>
      </c>
    </row>
    <row r="128" spans="10:10">
      <c r="J128" t="s">
        <v>23</v>
      </c>
    </row>
    <row r="129" spans="10:10">
      <c r="J129" t="s">
        <v>23</v>
      </c>
    </row>
    <row r="130" spans="10:10">
      <c r="J130" t="s">
        <v>23</v>
      </c>
    </row>
  </sheetData>
  <sortState ref="B73:H85">
    <sortCondition descending="1" ref="E73:E85"/>
  </sortState>
  <mergeCells count="3">
    <mergeCell ref="B2:C3"/>
    <mergeCell ref="D3:G3"/>
    <mergeCell ref="I1:J1"/>
  </mergeCells>
  <pageMargins left="0.11811023622047245" right="0.11811023622047245" top="0.19685039370078741" bottom="0.19685039370078741" header="0.31496062992125984" footer="0.31496062992125984"/>
  <pageSetup paperSize="9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2:D26"/>
  <sheetViews>
    <sheetView workbookViewId="0">
      <selection activeCell="G24" sqref="G24"/>
    </sheetView>
  </sheetViews>
  <sheetFormatPr baseColWidth="10" defaultRowHeight="15"/>
  <cols>
    <col min="1" max="1" width="12" customWidth="1"/>
    <col min="2" max="4" width="22.7109375" customWidth="1"/>
  </cols>
  <sheetData>
    <row r="2" spans="1:4" ht="22.5" customHeight="1">
      <c r="B2" s="170" t="s">
        <v>180</v>
      </c>
      <c r="C2" s="170"/>
      <c r="D2" s="170"/>
    </row>
    <row r="3" spans="1:4" ht="22.5" customHeight="1" thickBot="1"/>
    <row r="4" spans="1:4" ht="24.95" customHeight="1" thickTop="1" thickBot="1">
      <c r="A4">
        <v>1</v>
      </c>
      <c r="B4" s="110"/>
      <c r="C4" s="110"/>
      <c r="D4" s="110"/>
    </row>
    <row r="5" spans="1:4" ht="24.95" customHeight="1" thickTop="1" thickBot="1">
      <c r="A5">
        <v>2</v>
      </c>
      <c r="B5" s="110"/>
      <c r="C5" s="110"/>
      <c r="D5" s="110"/>
    </row>
    <row r="6" spans="1:4" ht="24.95" customHeight="1" thickTop="1" thickBot="1">
      <c r="A6">
        <v>3</v>
      </c>
      <c r="B6" s="110"/>
      <c r="C6" s="110"/>
      <c r="D6" s="110"/>
    </row>
    <row r="7" spans="1:4" ht="24.95" customHeight="1" thickTop="1" thickBot="1">
      <c r="A7">
        <v>4</v>
      </c>
      <c r="B7" s="110"/>
      <c r="C7" s="110"/>
      <c r="D7" s="110"/>
    </row>
    <row r="8" spans="1:4" ht="24.95" customHeight="1" thickTop="1" thickBot="1">
      <c r="A8">
        <v>5</v>
      </c>
      <c r="B8" s="110"/>
      <c r="C8" s="110"/>
      <c r="D8" s="110"/>
    </row>
    <row r="9" spans="1:4" ht="24.95" customHeight="1" thickTop="1" thickBot="1">
      <c r="A9">
        <v>6</v>
      </c>
      <c r="B9" s="110"/>
      <c r="C9" s="110"/>
      <c r="D9" s="110"/>
    </row>
    <row r="10" spans="1:4" ht="24.95" customHeight="1" thickTop="1" thickBot="1">
      <c r="A10">
        <v>7</v>
      </c>
      <c r="B10" s="110"/>
      <c r="C10" s="110"/>
      <c r="D10" s="110"/>
    </row>
    <row r="11" spans="1:4" ht="24.95" customHeight="1" thickTop="1" thickBot="1">
      <c r="A11">
        <v>8</v>
      </c>
      <c r="B11" s="110"/>
      <c r="C11" s="110"/>
      <c r="D11" s="110"/>
    </row>
    <row r="12" spans="1:4" ht="24.95" customHeight="1" thickTop="1" thickBot="1">
      <c r="A12">
        <v>9</v>
      </c>
      <c r="B12" s="110"/>
      <c r="C12" s="110"/>
      <c r="D12" s="110"/>
    </row>
    <row r="13" spans="1:4" ht="24.95" customHeight="1" thickTop="1" thickBot="1">
      <c r="A13">
        <v>10</v>
      </c>
      <c r="B13" s="110"/>
      <c r="C13" s="110"/>
      <c r="D13" s="110"/>
    </row>
    <row r="14" spans="1:4" ht="24.95" customHeight="1" thickTop="1" thickBot="1">
      <c r="A14">
        <v>11</v>
      </c>
      <c r="B14" s="110"/>
      <c r="C14" s="110"/>
      <c r="D14" s="110"/>
    </row>
    <row r="15" spans="1:4" ht="24.95" customHeight="1" thickTop="1" thickBot="1">
      <c r="A15">
        <v>12</v>
      </c>
      <c r="B15" s="110"/>
      <c r="C15" s="110"/>
      <c r="D15" s="110"/>
    </row>
    <row r="16" spans="1:4" ht="24.95" customHeight="1" thickTop="1" thickBot="1">
      <c r="A16">
        <v>13</v>
      </c>
      <c r="B16" s="110"/>
      <c r="C16" s="110"/>
      <c r="D16" s="110"/>
    </row>
    <row r="17" spans="1:4" ht="24.95" customHeight="1" thickTop="1" thickBot="1">
      <c r="A17">
        <v>14</v>
      </c>
      <c r="B17" s="110"/>
      <c r="C17" s="110"/>
      <c r="D17" s="110"/>
    </row>
    <row r="18" spans="1:4" ht="24.95" customHeight="1" thickTop="1" thickBot="1">
      <c r="A18">
        <v>15</v>
      </c>
      <c r="B18" s="110"/>
      <c r="C18" s="110"/>
      <c r="D18" s="110"/>
    </row>
    <row r="19" spans="1:4" ht="22.5" customHeight="1" thickTop="1"/>
    <row r="20" spans="1:4" ht="22.5" customHeight="1"/>
    <row r="21" spans="1:4" ht="22.5" customHeight="1"/>
    <row r="22" spans="1:4" ht="24.95" customHeight="1" thickBot="1">
      <c r="C22" s="111" t="s">
        <v>193</v>
      </c>
    </row>
    <row r="23" spans="1:4" ht="24.95" customHeight="1" thickTop="1" thickBot="1">
      <c r="B23" s="10" t="s">
        <v>194</v>
      </c>
      <c r="C23" s="171"/>
      <c r="D23" s="172"/>
    </row>
    <row r="24" spans="1:4" ht="24.95" customHeight="1" thickTop="1" thickBot="1">
      <c r="B24" s="112" t="s">
        <v>195</v>
      </c>
      <c r="C24" s="171"/>
      <c r="D24" s="172"/>
    </row>
    <row r="25" spans="1:4" ht="24.95" customHeight="1" thickTop="1" thickBot="1">
      <c r="B25" s="112" t="s">
        <v>195</v>
      </c>
      <c r="C25" s="171"/>
      <c r="D25" s="172"/>
    </row>
    <row r="26" spans="1:4" ht="15.75" thickTop="1"/>
  </sheetData>
  <mergeCells count="4">
    <mergeCell ref="B2:D2"/>
    <mergeCell ref="C23:D23"/>
    <mergeCell ref="C24:D24"/>
    <mergeCell ref="C25:D25"/>
  </mergeCells>
  <pageMargins left="0.11811023622047245" right="3.937007874015748E-2" top="3.937007874015748E-2" bottom="3.937007874015748E-2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Vorlage Ergebniseingabe</vt:lpstr>
      <vt:lpstr>Gesamtstand WP</vt:lpstr>
      <vt:lpstr>Kassenstand</vt:lpstr>
      <vt:lpstr>Kategorienw.</vt:lpstr>
      <vt:lpstr>Startliste</vt:lpstr>
    </vt:vector>
  </TitlesOfParts>
  <Company>privat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Bob Z</dc:creator>
  <cp:lastModifiedBy>S. Dunker</cp:lastModifiedBy>
  <cp:lastPrinted>2018-11-17T14:36:01Z</cp:lastPrinted>
  <dcterms:created xsi:type="dcterms:W3CDTF">2013-11-02T21:56:22Z</dcterms:created>
  <dcterms:modified xsi:type="dcterms:W3CDTF">2018-11-19T18:48:51Z</dcterms:modified>
</cp:coreProperties>
</file>