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15" firstSheet="1" activeTab="2"/>
  </bookViews>
  <sheets>
    <sheet name="Vorlage Ergebniseingabe" sheetId="1" r:id="rId1"/>
    <sheet name="Gesamtstand WP" sheetId="2" r:id="rId2"/>
    <sheet name="Gesamtstand WP mit Streicher" sheetId="3" r:id="rId3"/>
    <sheet name="Kassenstand" sheetId="4" r:id="rId4"/>
    <sheet name="Tabelle1" sheetId="5" r:id="rId5"/>
  </sheets>
  <calcPr calcId="124519"/>
</workbook>
</file>

<file path=xl/calcChain.xml><?xml version="1.0" encoding="utf-8"?>
<calcChain xmlns="http://schemas.openxmlformats.org/spreadsheetml/2006/main">
  <c r="N7" i="3"/>
  <c r="N5"/>
  <c r="N4"/>
  <c r="N3"/>
  <c r="CB6" i="2"/>
  <c r="CB8"/>
  <c r="CB9"/>
  <c r="CB11"/>
  <c r="CB10"/>
  <c r="CB12"/>
  <c r="CB14"/>
  <c r="CB13"/>
  <c r="CB16"/>
  <c r="CB17"/>
  <c r="CB15"/>
  <c r="CB18"/>
  <c r="CB22"/>
  <c r="CB19"/>
  <c r="CB23"/>
  <c r="CB20"/>
  <c r="CB25"/>
  <c r="CB21"/>
  <c r="CB26"/>
  <c r="CB28"/>
  <c r="CB29"/>
  <c r="CB24"/>
  <c r="CB27"/>
  <c r="CB30"/>
  <c r="CB31"/>
  <c r="CB32"/>
  <c r="CB33"/>
  <c r="CB34"/>
  <c r="CB35"/>
  <c r="CB7"/>
  <c r="BW6"/>
  <c r="BW8"/>
  <c r="BW9"/>
  <c r="BW11"/>
  <c r="BW10"/>
  <c r="BW12"/>
  <c r="BW14"/>
  <c r="BW13"/>
  <c r="BW16"/>
  <c r="BW17"/>
  <c r="BW15"/>
  <c r="BW18"/>
  <c r="BW22"/>
  <c r="BW19"/>
  <c r="BW23"/>
  <c r="BW20"/>
  <c r="BW25"/>
  <c r="BW21"/>
  <c r="BW26"/>
  <c r="BW28"/>
  <c r="BW29"/>
  <c r="BW24"/>
  <c r="BW27"/>
  <c r="BW30"/>
  <c r="BW31"/>
  <c r="BW32"/>
  <c r="BW33"/>
  <c r="BW34"/>
  <c r="BW35"/>
  <c r="BW7"/>
  <c r="N31" i="3"/>
  <c r="N28"/>
  <c r="N32"/>
  <c r="N25"/>
  <c r="N26"/>
  <c r="N27"/>
  <c r="N29"/>
  <c r="N30"/>
  <c r="N23"/>
  <c r="N22"/>
  <c r="N20"/>
  <c r="N19"/>
  <c r="N12"/>
  <c r="N14"/>
  <c r="N15"/>
  <c r="N13"/>
  <c r="BP34" i="2"/>
  <c r="CA34" s="1"/>
  <c r="BP31"/>
  <c r="CA31" s="1"/>
  <c r="BQ6"/>
  <c r="BQ8"/>
  <c r="BQ9"/>
  <c r="BQ10"/>
  <c r="BQ11"/>
  <c r="BQ16"/>
  <c r="BQ12"/>
  <c r="BQ14"/>
  <c r="BQ13"/>
  <c r="BQ18"/>
  <c r="BQ17"/>
  <c r="BQ15"/>
  <c r="BQ22"/>
  <c r="BQ23"/>
  <c r="BQ25"/>
  <c r="BQ19"/>
  <c r="BQ26"/>
  <c r="BQ20"/>
  <c r="BQ21"/>
  <c r="BQ28"/>
  <c r="BQ29"/>
  <c r="BQ24"/>
  <c r="BQ30"/>
  <c r="BQ32"/>
  <c r="BQ33"/>
  <c r="BQ27"/>
  <c r="BQ35"/>
  <c r="BQ31"/>
  <c r="BQ34"/>
  <c r="BQ7"/>
  <c r="BL6"/>
  <c r="BL8"/>
  <c r="BL9"/>
  <c r="BL10"/>
  <c r="BL11"/>
  <c r="BL16"/>
  <c r="BL12"/>
  <c r="BL14"/>
  <c r="BL13"/>
  <c r="BL18"/>
  <c r="BL17"/>
  <c r="BL15"/>
  <c r="BL22"/>
  <c r="BL23"/>
  <c r="BL25"/>
  <c r="BL19"/>
  <c r="BL26"/>
  <c r="BL20"/>
  <c r="BL21"/>
  <c r="BL28"/>
  <c r="BL29"/>
  <c r="BL24"/>
  <c r="BL30"/>
  <c r="BL32"/>
  <c r="BL33"/>
  <c r="BL27"/>
  <c r="BL35"/>
  <c r="BL31"/>
  <c r="BL34"/>
  <c r="BL7"/>
  <c r="BP7"/>
  <c r="CA7" s="1"/>
  <c r="BF6"/>
  <c r="BF8"/>
  <c r="BF9"/>
  <c r="BF10"/>
  <c r="BF11"/>
  <c r="BF16"/>
  <c r="BF12"/>
  <c r="BF14"/>
  <c r="BF13"/>
  <c r="BF18"/>
  <c r="BF17"/>
  <c r="BF15"/>
  <c r="BF22"/>
  <c r="BF23"/>
  <c r="BF25"/>
  <c r="BF19"/>
  <c r="BF26"/>
  <c r="BF20"/>
  <c r="BF21"/>
  <c r="BF28"/>
  <c r="BF29"/>
  <c r="BF24"/>
  <c r="BF30"/>
  <c r="BF32"/>
  <c r="BF33"/>
  <c r="BF27"/>
  <c r="BF35"/>
  <c r="BF7"/>
  <c r="BE28"/>
  <c r="BP28" s="1"/>
  <c r="CA28" s="1"/>
  <c r="BE24"/>
  <c r="BP24" s="1"/>
  <c r="CA24" s="1"/>
  <c r="AU6"/>
  <c r="AU8"/>
  <c r="AU9"/>
  <c r="AU10"/>
  <c r="AU11"/>
  <c r="AU18"/>
  <c r="AU16"/>
  <c r="AU14"/>
  <c r="AU13"/>
  <c r="AU12"/>
  <c r="AU17"/>
  <c r="AU25"/>
  <c r="AU19"/>
  <c r="AU23"/>
  <c r="AU26"/>
  <c r="AU15"/>
  <c r="AU20"/>
  <c r="AU22"/>
  <c r="AU29"/>
  <c r="AU30"/>
  <c r="AU32"/>
  <c r="AU33"/>
  <c r="AU21"/>
  <c r="AU27"/>
  <c r="AU35"/>
  <c r="AU7"/>
  <c r="AT21"/>
  <c r="BE21" s="1"/>
  <c r="BP21" s="1"/>
  <c r="CA21" s="1"/>
  <c r="AT29"/>
  <c r="BE29" s="1"/>
  <c r="BP29" s="1"/>
  <c r="CA29" s="1"/>
  <c r="AT27"/>
  <c r="BE27" s="1"/>
  <c r="BP27" s="1"/>
  <c r="CA27" s="1"/>
  <c r="AP10"/>
  <c r="AP8"/>
  <c r="AP18"/>
  <c r="AP6"/>
  <c r="AP9"/>
  <c r="AP11"/>
  <c r="AP14"/>
  <c r="AP16"/>
  <c r="AP13"/>
  <c r="AP25"/>
  <c r="AP26"/>
  <c r="AP20"/>
  <c r="AP12"/>
  <c r="AP19"/>
  <c r="AP17"/>
  <c r="AP22"/>
  <c r="AP30"/>
  <c r="AP15"/>
  <c r="AP32"/>
  <c r="AP33"/>
  <c r="AP23"/>
  <c r="AP35"/>
  <c r="AP21"/>
  <c r="AP29"/>
  <c r="AP27"/>
  <c r="AP7"/>
  <c r="Y35"/>
  <c r="AJ13"/>
  <c r="AJ25"/>
  <c r="AJ26"/>
  <c r="AJ20"/>
  <c r="AJ12"/>
  <c r="AJ19"/>
  <c r="AJ17"/>
  <c r="AJ22"/>
  <c r="AJ30"/>
  <c r="AJ15"/>
  <c r="AJ32"/>
  <c r="AJ33"/>
  <c r="AJ23"/>
  <c r="AJ35"/>
  <c r="AJ10"/>
  <c r="AJ8"/>
  <c r="AJ18"/>
  <c r="AJ6"/>
  <c r="AJ9"/>
  <c r="AJ11"/>
  <c r="AJ14"/>
  <c r="AJ16"/>
  <c r="AJ7"/>
  <c r="AI30"/>
  <c r="AT30" s="1"/>
  <c r="BE30" s="1"/>
  <c r="BP30" s="1"/>
  <c r="CA30" s="1"/>
  <c r="AE18"/>
  <c r="AE8"/>
  <c r="AE9"/>
  <c r="AE10"/>
  <c r="AE6"/>
  <c r="AE11"/>
  <c r="AE14"/>
  <c r="AE13"/>
  <c r="AE16"/>
  <c r="AE25"/>
  <c r="AE19"/>
  <c r="AE30"/>
  <c r="AE7"/>
  <c r="Y7"/>
  <c r="Y8"/>
  <c r="Y9"/>
  <c r="Y10"/>
  <c r="Y6"/>
  <c r="Y11"/>
  <c r="Y26"/>
  <c r="Y20"/>
  <c r="Y14"/>
  <c r="Y12"/>
  <c r="Y13"/>
  <c r="Y17"/>
  <c r="Y16"/>
  <c r="Y22"/>
  <c r="Y15"/>
  <c r="Y25"/>
  <c r="Y19"/>
  <c r="Y32"/>
  <c r="Y33"/>
  <c r="Y23"/>
  <c r="Y18"/>
  <c r="N7"/>
  <c r="N8"/>
  <c r="N9"/>
  <c r="N10"/>
  <c r="N6"/>
  <c r="N11"/>
  <c r="N26"/>
  <c r="N20"/>
  <c r="N14"/>
  <c r="N12"/>
  <c r="N13"/>
  <c r="N17"/>
  <c r="N16"/>
  <c r="N22"/>
  <c r="N15"/>
  <c r="N25"/>
  <c r="N19"/>
  <c r="N35"/>
  <c r="N18"/>
  <c r="X10"/>
  <c r="AI10" s="1"/>
  <c r="AT10" s="1"/>
  <c r="BE10" s="1"/>
  <c r="BP10" s="1"/>
  <c r="CA10" s="1"/>
  <c r="X16"/>
  <c r="AI16" s="1"/>
  <c r="AT16" s="1"/>
  <c r="BE16" s="1"/>
  <c r="BP16" s="1"/>
  <c r="CA16" s="1"/>
  <c r="X22"/>
  <c r="AI22" s="1"/>
  <c r="AT22" s="1"/>
  <c r="BE22" s="1"/>
  <c r="BP22" s="1"/>
  <c r="CA22" s="1"/>
  <c r="X7"/>
  <c r="AI7" s="1"/>
  <c r="AT7" s="1"/>
  <c r="X6"/>
  <c r="AI6" s="1"/>
  <c r="AT6" s="1"/>
  <c r="BE6" s="1"/>
  <c r="BP6" s="1"/>
  <c r="CA6" s="1"/>
  <c r="X8"/>
  <c r="AI8" s="1"/>
  <c r="AT8" s="1"/>
  <c r="BE8" s="1"/>
  <c r="BP8" s="1"/>
  <c r="CA8" s="1"/>
  <c r="X11"/>
  <c r="AI11" s="1"/>
  <c r="AT11" s="1"/>
  <c r="BE11" s="1"/>
  <c r="BP11" s="1"/>
  <c r="CA11" s="1"/>
  <c r="X20"/>
  <c r="AI20" s="1"/>
  <c r="AT20" s="1"/>
  <c r="BE20" s="1"/>
  <c r="BP20" s="1"/>
  <c r="CA20" s="1"/>
  <c r="X25"/>
  <c r="AI25" s="1"/>
  <c r="AT25" s="1"/>
  <c r="BE25" s="1"/>
  <c r="BP25" s="1"/>
  <c r="CA25" s="1"/>
  <c r="X9"/>
  <c r="AI9" s="1"/>
  <c r="AT9" s="1"/>
  <c r="BE9" s="1"/>
  <c r="BP9" s="1"/>
  <c r="CA9" s="1"/>
  <c r="X12"/>
  <c r="AI12" s="1"/>
  <c r="AT12" s="1"/>
  <c r="BE12" s="1"/>
  <c r="BP12" s="1"/>
  <c r="CA12" s="1"/>
  <c r="X17"/>
  <c r="AI17" s="1"/>
  <c r="AT17" s="1"/>
  <c r="BE17" s="1"/>
  <c r="BP17" s="1"/>
  <c r="CA17" s="1"/>
  <c r="X26"/>
  <c r="AI26" s="1"/>
  <c r="AT26" s="1"/>
  <c r="BE26" s="1"/>
  <c r="BP26" s="1"/>
  <c r="CA26" s="1"/>
  <c r="X14"/>
  <c r="AI14" s="1"/>
  <c r="AT14" s="1"/>
  <c r="BE14" s="1"/>
  <c r="BP14" s="1"/>
  <c r="CA14" s="1"/>
  <c r="X13"/>
  <c r="AI13" s="1"/>
  <c r="AT13" s="1"/>
  <c r="BE13" s="1"/>
  <c r="BP13" s="1"/>
  <c r="CA13" s="1"/>
  <c r="X15"/>
  <c r="AI15" s="1"/>
  <c r="AT15" s="1"/>
  <c r="BE15" s="1"/>
  <c r="BP15" s="1"/>
  <c r="CA15" s="1"/>
  <c r="X35"/>
  <c r="AI35" s="1"/>
  <c r="AT35" s="1"/>
  <c r="BE35" s="1"/>
  <c r="BP35" s="1"/>
  <c r="CA35" s="1"/>
  <c r="X19"/>
  <c r="AI19" s="1"/>
  <c r="AT19" s="1"/>
  <c r="BE19" s="1"/>
  <c r="BP19" s="1"/>
  <c r="CA19" s="1"/>
  <c r="X32"/>
  <c r="AI32" s="1"/>
  <c r="AT32" s="1"/>
  <c r="BE32" s="1"/>
  <c r="BP32" s="1"/>
  <c r="CA32" s="1"/>
  <c r="X33"/>
  <c r="AI33" s="1"/>
  <c r="AT33" s="1"/>
  <c r="BE33" s="1"/>
  <c r="BP33" s="1"/>
  <c r="CA33" s="1"/>
  <c r="X23"/>
  <c r="AI23" s="1"/>
  <c r="AT23" s="1"/>
  <c r="BE23" s="1"/>
  <c r="BP23" s="1"/>
  <c r="CA23" s="1"/>
  <c r="X18"/>
  <c r="AI18" s="1"/>
  <c r="AT18" s="1"/>
  <c r="BE18" s="1"/>
  <c r="BP18" s="1"/>
  <c r="CA18" s="1"/>
  <c r="T10"/>
  <c r="T7"/>
  <c r="T6"/>
  <c r="T8"/>
  <c r="T11"/>
  <c r="T20"/>
  <c r="T9"/>
  <c r="T12"/>
  <c r="T17"/>
  <c r="T26"/>
  <c r="T14"/>
  <c r="T13"/>
  <c r="T15"/>
  <c r="T19"/>
  <c r="T32"/>
  <c r="T33"/>
  <c r="T23"/>
  <c r="T18"/>
  <c r="K7"/>
  <c r="K10"/>
  <c r="K20"/>
  <c r="K14"/>
  <c r="K15"/>
  <c r="K16"/>
  <c r="K18"/>
  <c r="K6"/>
  <c r="K26"/>
  <c r="K13"/>
  <c r="K35"/>
  <c r="K12"/>
  <c r="K11"/>
  <c r="K19"/>
  <c r="K25"/>
  <c r="K17"/>
  <c r="K22"/>
  <c r="K9"/>
  <c r="K8"/>
</calcChain>
</file>

<file path=xl/sharedStrings.xml><?xml version="1.0" encoding="utf-8"?>
<sst xmlns="http://schemas.openxmlformats.org/spreadsheetml/2006/main" count="674" uniqueCount="204">
  <si>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</si>
  <si>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</si>
  <si>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</si>
  <si>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</si>
  <si>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</si>
  <si>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</si>
  <si>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</si>
  <si>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</si>
  <si>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</si>
  <si>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</si>
  <si>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</si>
  <si>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</si>
  <si>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</si>
  <si>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</si>
  <si>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</si>
  <si>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</si>
  <si>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</si>
  <si>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</si>
  <si>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</si>
  <si>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</si>
  <si>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</si>
  <si>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</si>
  <si>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</si>
  <si>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</t>
  </si>
  <si>
    <t xml:space="preserve"> 1. Runde</t>
  </si>
  <si>
    <t>2. Runde</t>
  </si>
  <si>
    <t>Gesamt  ergebn.</t>
  </si>
  <si>
    <t>Punkte</t>
  </si>
  <si>
    <t>Name</t>
  </si>
  <si>
    <t>Verein</t>
  </si>
  <si>
    <t>Winterpokal 2015/2016</t>
  </si>
  <si>
    <t>1. Spieltag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</si>
  <si>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</si>
  <si>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</si>
  <si>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</si>
  <si>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</si>
  <si>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</si>
  <si>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</si>
  <si>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</si>
  <si>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</si>
  <si>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</si>
  <si>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</si>
  <si>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</si>
  <si>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</si>
  <si>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</si>
  <si>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</si>
  <si>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</si>
  <si>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</si>
  <si>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</si>
  <si>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Stern</t>
  </si>
  <si>
    <t>Markus</t>
  </si>
  <si>
    <t>Westerfeld</t>
  </si>
  <si>
    <t>Stefan</t>
  </si>
  <si>
    <t>Sven</t>
  </si>
  <si>
    <t>Dunker</t>
  </si>
  <si>
    <t>Lingemann</t>
  </si>
  <si>
    <t>Konrad</t>
  </si>
  <si>
    <t>Dettmer-Melendez</t>
  </si>
  <si>
    <t>Erik</t>
  </si>
  <si>
    <t>Michalowski</t>
  </si>
  <si>
    <t>Kevin</t>
  </si>
  <si>
    <t>Neuhäuser</t>
  </si>
  <si>
    <t>Dieter</t>
  </si>
  <si>
    <t>Hoogen</t>
  </si>
  <si>
    <t>Ingo</t>
  </si>
  <si>
    <t>Lena</t>
  </si>
  <si>
    <t>Rechenmacher</t>
  </si>
  <si>
    <t>Jens</t>
  </si>
  <si>
    <t>Beneking</t>
  </si>
  <si>
    <t>Jasmin</t>
  </si>
  <si>
    <t>MSK Neheim</t>
  </si>
  <si>
    <t xml:space="preserve">Dettmer </t>
  </si>
  <si>
    <t>Peter</t>
  </si>
  <si>
    <t>Gohl</t>
  </si>
  <si>
    <t>Michael</t>
  </si>
  <si>
    <t>MC Tigers Künsebeck</t>
  </si>
  <si>
    <t>Osnabrücker MC</t>
  </si>
  <si>
    <t>1. Spieltag  08.11.2015</t>
  </si>
  <si>
    <t>Punkte   2.Sp-Tag</t>
  </si>
  <si>
    <t>Gesamtpunkte nach                           2 Spieltagen</t>
  </si>
  <si>
    <t>Gesamtpunkte nach                           3 Spieltagen</t>
  </si>
  <si>
    <t>Punkte   3.Sp-Tag</t>
  </si>
  <si>
    <t>2. Spieltag  22.11.2015</t>
  </si>
  <si>
    <t>3. Spieltag  06.12.2015</t>
  </si>
  <si>
    <t>Herbert Luttmann</t>
  </si>
  <si>
    <t>Markus Stern</t>
  </si>
  <si>
    <t>Peter Dettmer</t>
  </si>
  <si>
    <t>Jens-Bob Zschäpe</t>
  </si>
  <si>
    <t>Sven Dunker</t>
  </si>
  <si>
    <t>Udo Schulte</t>
  </si>
  <si>
    <t>Ingo Hoogen</t>
  </si>
  <si>
    <t>Wilhelm Böttcher</t>
  </si>
  <si>
    <t>Jens Rechenmacher</t>
  </si>
  <si>
    <t>Michael Gohl</t>
  </si>
  <si>
    <t>Dieter Neuhäuser</t>
  </si>
  <si>
    <t>Jasmin Beneking</t>
  </si>
  <si>
    <t>Konrad Lingemann</t>
  </si>
  <si>
    <t>Andreas Drobik</t>
  </si>
  <si>
    <t>Erik Dettmer-Melendez</t>
  </si>
  <si>
    <t>Matthias Erhart</t>
  </si>
  <si>
    <t>Kevin Michalowski</t>
  </si>
  <si>
    <t>Lena Hoogen</t>
  </si>
  <si>
    <t>Tigers Künsebeck</t>
  </si>
  <si>
    <t>BGC Bremen</t>
  </si>
  <si>
    <t>1. + 2.  Runde</t>
  </si>
  <si>
    <t>Raschke</t>
  </si>
  <si>
    <t>Isabell</t>
  </si>
  <si>
    <t>BGC Diepholz</t>
  </si>
  <si>
    <t>Plegge</t>
  </si>
  <si>
    <t>Katharina</t>
  </si>
  <si>
    <t>Dejoks</t>
  </si>
  <si>
    <t>Rene</t>
  </si>
  <si>
    <t>Ø</t>
  </si>
  <si>
    <t>OMC</t>
  </si>
  <si>
    <t>Isabell Raschke</t>
  </si>
  <si>
    <t>Katharina Plegge</t>
  </si>
  <si>
    <t>Rene Dejoks</t>
  </si>
  <si>
    <t>Louven</t>
  </si>
  <si>
    <t>Hans</t>
  </si>
  <si>
    <t>Hans Louven</t>
  </si>
  <si>
    <t>Stefan Westerfeld</t>
  </si>
  <si>
    <t>4. Spieltag  20.12.2015</t>
  </si>
  <si>
    <t>Punkte   4.Sp-Tag</t>
  </si>
  <si>
    <t>Gesamtpunkte nach                           4 Spieltagen</t>
  </si>
  <si>
    <t>Thomas</t>
  </si>
  <si>
    <t>Käckemester</t>
  </si>
  <si>
    <t>Karsten</t>
  </si>
  <si>
    <t>Guney</t>
  </si>
  <si>
    <t>vereinslos</t>
  </si>
  <si>
    <t>24.</t>
  </si>
  <si>
    <t>25.</t>
  </si>
  <si>
    <t>26.</t>
  </si>
  <si>
    <t>27.</t>
  </si>
  <si>
    <t>Spieltag</t>
  </si>
  <si>
    <t>m. 1 Streicher</t>
  </si>
  <si>
    <t xml:space="preserve">                             </t>
  </si>
  <si>
    <t>Käckenmester</t>
  </si>
  <si>
    <t>Warnkens</t>
  </si>
  <si>
    <t>5. Spieltag</t>
  </si>
  <si>
    <t>Karsten Käckenmester</t>
  </si>
  <si>
    <t>Thomas Warnkens</t>
  </si>
  <si>
    <t>Thomas Guney</t>
  </si>
  <si>
    <t>5. Spieltag  25.01.2016</t>
  </si>
  <si>
    <t>Sperling</t>
  </si>
  <si>
    <t>Vennemann</t>
  </si>
  <si>
    <t>Dirk</t>
  </si>
  <si>
    <t>Gesamtpunkte nach                           5 Spieltagen</t>
  </si>
  <si>
    <t>28.</t>
  </si>
  <si>
    <t>Abrechnung Winterpokal 2015/2016</t>
  </si>
  <si>
    <t>2. Spieltag</t>
  </si>
  <si>
    <t>3. Spieltag</t>
  </si>
  <si>
    <t>4. Spieltag</t>
  </si>
  <si>
    <t>6. Spieltag</t>
  </si>
  <si>
    <t>7. Spieltag</t>
  </si>
  <si>
    <t>8. Spieltag</t>
  </si>
  <si>
    <t>Teilnehmer</t>
  </si>
  <si>
    <t>Einnahmen</t>
  </si>
  <si>
    <t>Ausgaben</t>
  </si>
  <si>
    <t>36,00 Euro</t>
  </si>
  <si>
    <t>Kassenstand</t>
  </si>
  <si>
    <t>72,00 Euro</t>
  </si>
  <si>
    <t>5,55 Euro</t>
  </si>
  <si>
    <t>77,55 Euro</t>
  </si>
  <si>
    <t>34,00 Euro</t>
  </si>
  <si>
    <t>111,55 Euro</t>
  </si>
  <si>
    <t>Nikolauspräs:</t>
  </si>
  <si>
    <t>Frühstück</t>
  </si>
  <si>
    <t>11,15 Euro</t>
  </si>
  <si>
    <t>122,70 Euro</t>
  </si>
  <si>
    <t>Preisverteilung</t>
  </si>
  <si>
    <t>Gesamtsieger</t>
  </si>
  <si>
    <t>Pokal</t>
  </si>
  <si>
    <t>2 Bälle</t>
  </si>
  <si>
    <t>Kat:Herren</t>
  </si>
  <si>
    <t>Kat:Damen</t>
  </si>
  <si>
    <t>Kat:Jugend</t>
  </si>
  <si>
    <t>Kat:Senioren</t>
  </si>
  <si>
    <t>1 Ball</t>
  </si>
  <si>
    <t>weitere 8 Platzierten</t>
  </si>
  <si>
    <t>Sven Sperling</t>
  </si>
  <si>
    <t>Dirk Vennemann</t>
  </si>
  <si>
    <t>Punkte nach    5. Spieltag</t>
  </si>
  <si>
    <t>Punkte nach    6. Spieltagen</t>
  </si>
  <si>
    <t>Stallkamp</t>
  </si>
  <si>
    <t>Sebastian</t>
  </si>
  <si>
    <t>Neumann</t>
  </si>
  <si>
    <t>Reiner</t>
  </si>
  <si>
    <t>29.</t>
  </si>
  <si>
    <t>30.</t>
  </si>
  <si>
    <t>156,70 Euro</t>
  </si>
  <si>
    <t>6. Spieltag  25.01.2016</t>
  </si>
  <si>
    <t>Gesamtpunkte nach                           6 Spieltagen</t>
  </si>
  <si>
    <t>Punkte   6.Sp-Tag</t>
  </si>
  <si>
    <t>Punkte   5.Sp-Tag</t>
  </si>
  <si>
    <t>Sebastian Stallkamp</t>
  </si>
  <si>
    <t>31.</t>
  </si>
  <si>
    <t>Reiner Neumann</t>
  </si>
  <si>
    <t>7. Spieltag  25.01.2016</t>
  </si>
  <si>
    <t>Punkte   7.Sp-Tag</t>
  </si>
  <si>
    <t>Gesamtpunkte nach                            7 Spieltagen</t>
  </si>
  <si>
    <t>28,00 Euro</t>
  </si>
  <si>
    <t>184,70 Euro</t>
  </si>
  <si>
    <t>40,00 Euro</t>
  </si>
  <si>
    <t>209,70 Euro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</si>
</sst>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6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/>
    <xf numFmtId="164" fontId="7" fillId="0" borderId="0" xfId="0" applyNumberFormat="1" applyFont="1"/>
    <xf numFmtId="0" fontId="7" fillId="0" borderId="0" xfId="0" applyFont="1" applyBorder="1"/>
    <xf numFmtId="0" fontId="4" fillId="0" borderId="0" xfId="0" applyFont="1"/>
    <xf numFmtId="14" fontId="4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vertical="center"/>
    </xf>
    <xf numFmtId="164" fontId="9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0" xfId="0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5" borderId="3" xfId="0" applyFill="1" applyBorder="1" applyAlignment="1">
      <alignment horizontal="center"/>
    </xf>
    <xf numFmtId="0" fontId="0" fillId="0" borderId="3" xfId="0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0" fillId="0" borderId="3" xfId="0" applyBorder="1"/>
    <xf numFmtId="0" fontId="0" fillId="6" borderId="3" xfId="0" applyFill="1" applyBorder="1" applyAlignment="1">
      <alignment horizont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9" fillId="4" borderId="3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9" borderId="3" xfId="0" applyFill="1" applyBorder="1" applyAlignment="1">
      <alignment horizontal="center"/>
    </xf>
    <xf numFmtId="0" fontId="0" fillId="4" borderId="3" xfId="0" applyFill="1" applyBorder="1" applyAlignment="1"/>
    <xf numFmtId="0" fontId="14" fillId="0" borderId="0" xfId="0" applyFont="1" applyAlignment="1">
      <alignment horizontal="center" textRotation="90" wrapText="1"/>
    </xf>
    <xf numFmtId="0" fontId="15" fillId="0" borderId="0" xfId="0" applyFont="1" applyAlignment="1">
      <alignment horizontal="center" textRotation="90" wrapText="1"/>
    </xf>
    <xf numFmtId="0" fontId="15" fillId="0" borderId="1" xfId="0" applyFont="1" applyBorder="1" applyAlignment="1">
      <alignment horizontal="center" textRotation="90" wrapText="1"/>
    </xf>
    <xf numFmtId="0" fontId="0" fillId="0" borderId="3" xfId="0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0" fillId="0" borderId="0" xfId="0" applyBorder="1" applyAlignment="1"/>
    <xf numFmtId="164" fontId="5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/>
    <xf numFmtId="0" fontId="0" fillId="3" borderId="3" xfId="0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7" fillId="5" borderId="0" xfId="0" applyFont="1" applyFill="1" applyAlignment="1">
      <alignment horizontal="center" textRotation="90" wrapText="1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 textRotation="90" wrapText="1"/>
    </xf>
    <xf numFmtId="0" fontId="1" fillId="5" borderId="0" xfId="0" applyFont="1" applyFill="1" applyAlignment="1">
      <alignment textRotation="90" wrapText="1"/>
    </xf>
    <xf numFmtId="0" fontId="1" fillId="0" borderId="0" xfId="0" applyFont="1" applyAlignment="1">
      <alignment textRotation="90" wrapText="1"/>
    </xf>
  </cellXfs>
  <cellStyles count="1">
    <cellStyle name="Standard" xfId="0" builtinId="0"/>
  </cellStyles>
  <dxfs count="8"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0</xdr:row>
      <xdr:rowOff>57151</xdr:rowOff>
    </xdr:from>
    <xdr:to>
      <xdr:col>11</xdr:col>
      <xdr:colOff>352425</xdr:colOff>
      <xdr:row>3</xdr:row>
      <xdr:rowOff>47626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57151"/>
          <a:ext cx="8191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66676</xdr:rowOff>
    </xdr:from>
    <xdr:to>
      <xdr:col>4</xdr:col>
      <xdr:colOff>723899</xdr:colOff>
      <xdr:row>3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P67"/>
  <sheetViews>
    <sheetView workbookViewId="0">
      <selection activeCell="R3" sqref="R3:R4"/>
    </sheetView>
  </sheetViews>
  <sheetFormatPr baseColWidth="10" defaultRowHeight="15"/>
  <cols>
    <col min="1" max="1" width="3.7109375" customWidth="1"/>
    <col min="2" max="2" width="24" customWidth="1"/>
    <col min="3" max="3" width="22.5703125" style="1" customWidth="1"/>
    <col min="4" max="4" width="1.42578125" customWidth="1"/>
    <col min="5" max="5" width="1" customWidth="1"/>
    <col min="6" max="6" width="5" customWidth="1"/>
    <col min="7" max="7" width="1.7109375" style="2" customWidth="1"/>
    <col min="8" max="8" width="5" customWidth="1"/>
    <col min="9" max="9" width="1.5703125" customWidth="1"/>
    <col min="10" max="10" width="5" customWidth="1"/>
    <col min="11" max="11" width="1.7109375" customWidth="1"/>
    <col min="12" max="12" width="6.7109375" customWidth="1"/>
    <col min="13" max="13" width="1.7109375" style="2" customWidth="1"/>
    <col min="14" max="14" width="6.85546875" customWidth="1"/>
    <col min="15" max="15" width="1.7109375" customWidth="1"/>
    <col min="16" max="16" width="7" customWidth="1"/>
  </cols>
  <sheetData>
    <row r="1" spans="1:16" ht="21">
      <c r="B1" s="100" t="s">
        <v>30</v>
      </c>
      <c r="C1" s="100"/>
      <c r="D1" s="100"/>
      <c r="E1" s="100"/>
      <c r="F1" s="100"/>
      <c r="G1" s="100"/>
      <c r="H1" s="100"/>
      <c r="I1" s="100"/>
      <c r="J1" s="100"/>
    </row>
    <row r="2" spans="1:16">
      <c r="B2" s="8"/>
      <c r="C2" s="9"/>
      <c r="D2" s="8"/>
      <c r="E2" s="8"/>
      <c r="F2" s="79" t="s">
        <v>181</v>
      </c>
      <c r="G2" s="10"/>
      <c r="H2" s="8"/>
      <c r="I2" s="8"/>
      <c r="J2" s="8"/>
      <c r="P2" s="79" t="s">
        <v>182</v>
      </c>
    </row>
    <row r="3" spans="1:16" ht="18.75">
      <c r="B3" s="11" t="s">
        <v>152</v>
      </c>
      <c r="C3" s="12">
        <v>42407</v>
      </c>
      <c r="D3" s="8"/>
      <c r="E3" s="8"/>
      <c r="F3" s="80"/>
      <c r="G3" s="10"/>
      <c r="H3" s="8"/>
      <c r="I3" s="8"/>
      <c r="J3" s="8"/>
      <c r="P3" s="80"/>
    </row>
    <row r="4" spans="1:16" ht="15" customHeight="1">
      <c r="F4" s="80"/>
      <c r="H4" s="101" t="s">
        <v>24</v>
      </c>
      <c r="J4" s="101" t="s">
        <v>25</v>
      </c>
      <c r="L4" s="101" t="s">
        <v>104</v>
      </c>
      <c r="M4" s="13"/>
      <c r="N4" s="101" t="s">
        <v>27</v>
      </c>
      <c r="P4" s="80"/>
    </row>
    <row r="5" spans="1:16" ht="15.75">
      <c r="B5" t="s">
        <v>28</v>
      </c>
      <c r="C5" s="1" t="s">
        <v>29</v>
      </c>
      <c r="D5" s="3"/>
      <c r="E5" s="3"/>
      <c r="F5" s="81"/>
      <c r="G5" s="3"/>
      <c r="H5" s="103"/>
      <c r="J5" s="102"/>
      <c r="L5" s="102"/>
      <c r="M5" s="13"/>
      <c r="N5" s="102"/>
      <c r="P5" s="81"/>
    </row>
    <row r="6" spans="1:16" s="5" customFormat="1" ht="12" customHeight="1">
      <c r="A6" s="85" t="s">
        <v>0</v>
      </c>
      <c r="B6" s="95" t="s">
        <v>87</v>
      </c>
      <c r="C6" s="89" t="s">
        <v>34</v>
      </c>
      <c r="D6" s="90"/>
      <c r="E6" s="44"/>
      <c r="F6" s="83">
        <v>136</v>
      </c>
      <c r="G6" s="4"/>
      <c r="H6" s="82" t="s">
        <v>23</v>
      </c>
      <c r="I6" s="17"/>
      <c r="J6" s="82" t="s">
        <v>23</v>
      </c>
      <c r="K6" s="17"/>
      <c r="L6" s="82"/>
      <c r="M6" s="88"/>
      <c r="N6" s="93"/>
      <c r="P6" s="78"/>
    </row>
    <row r="7" spans="1:16" s="5" customFormat="1" ht="12" customHeight="1">
      <c r="A7" s="86"/>
      <c r="B7" s="96"/>
      <c r="C7" s="91"/>
      <c r="D7" s="92"/>
      <c r="E7" s="44"/>
      <c r="F7" s="84"/>
      <c r="G7" s="4"/>
      <c r="H7" s="82"/>
      <c r="I7" s="17"/>
      <c r="J7" s="82"/>
      <c r="K7" s="17"/>
      <c r="L7" s="82"/>
      <c r="M7" s="88"/>
      <c r="N7" s="93"/>
      <c r="P7" s="78"/>
    </row>
    <row r="8" spans="1:16" s="5" customFormat="1" ht="12" customHeight="1">
      <c r="A8" s="85" t="s">
        <v>1</v>
      </c>
      <c r="B8" s="95" t="s">
        <v>88</v>
      </c>
      <c r="C8" s="89" t="s">
        <v>34</v>
      </c>
      <c r="D8" s="90"/>
      <c r="E8" s="44"/>
      <c r="F8" s="83">
        <v>134</v>
      </c>
      <c r="G8" s="6"/>
      <c r="H8" s="82"/>
      <c r="I8" s="17"/>
      <c r="J8" s="82"/>
      <c r="K8" s="17"/>
      <c r="L8" s="82"/>
      <c r="M8" s="88"/>
      <c r="N8" s="93"/>
      <c r="P8" s="78"/>
    </row>
    <row r="9" spans="1:16" s="5" customFormat="1" ht="12" customHeight="1">
      <c r="A9" s="86"/>
      <c r="B9" s="96"/>
      <c r="C9" s="91"/>
      <c r="D9" s="92"/>
      <c r="E9" s="44"/>
      <c r="F9" s="84"/>
      <c r="G9" s="6"/>
      <c r="H9" s="82"/>
      <c r="I9" s="17"/>
      <c r="J9" s="82"/>
      <c r="K9" s="17"/>
      <c r="L9" s="82"/>
      <c r="M9" s="88"/>
      <c r="N9" s="93"/>
      <c r="P9" s="78"/>
    </row>
    <row r="10" spans="1:16" s="5" customFormat="1" ht="12" customHeight="1">
      <c r="A10" s="85" t="s">
        <v>2</v>
      </c>
      <c r="B10" s="95" t="s">
        <v>89</v>
      </c>
      <c r="C10" s="89" t="s">
        <v>34</v>
      </c>
      <c r="D10" s="90"/>
      <c r="E10" s="44"/>
      <c r="F10" s="83">
        <v>120</v>
      </c>
      <c r="G10" s="6"/>
      <c r="H10" s="82"/>
      <c r="I10" s="17"/>
      <c r="J10" s="82"/>
      <c r="K10" s="17"/>
      <c r="L10" s="82"/>
      <c r="M10" s="88"/>
      <c r="N10" s="93"/>
      <c r="P10" s="78"/>
    </row>
    <row r="11" spans="1:16" s="5" customFormat="1" ht="12" customHeight="1">
      <c r="A11" s="86"/>
      <c r="B11" s="96"/>
      <c r="C11" s="91"/>
      <c r="D11" s="92"/>
      <c r="E11" s="44"/>
      <c r="F11" s="84"/>
      <c r="G11" s="6"/>
      <c r="H11" s="82"/>
      <c r="I11" s="17"/>
      <c r="J11" s="82"/>
      <c r="K11" s="17"/>
      <c r="L11" s="82"/>
      <c r="M11" s="88"/>
      <c r="N11" s="93"/>
      <c r="P11" s="78"/>
    </row>
    <row r="12" spans="1:16" s="5" customFormat="1" ht="12" customHeight="1">
      <c r="A12" s="85" t="s">
        <v>3</v>
      </c>
      <c r="B12" s="95" t="s">
        <v>93</v>
      </c>
      <c r="C12" s="89" t="s">
        <v>102</v>
      </c>
      <c r="D12" s="90"/>
      <c r="E12" s="44"/>
      <c r="F12" s="83">
        <v>112</v>
      </c>
      <c r="G12" s="6"/>
      <c r="H12" s="82"/>
      <c r="I12" s="17"/>
      <c r="J12" s="82"/>
      <c r="K12" s="17"/>
      <c r="L12" s="82"/>
      <c r="M12" s="88"/>
      <c r="N12" s="93"/>
      <c r="P12" s="78"/>
    </row>
    <row r="13" spans="1:16" s="5" customFormat="1" ht="12" customHeight="1">
      <c r="A13" s="86"/>
      <c r="B13" s="96"/>
      <c r="C13" s="91"/>
      <c r="D13" s="92"/>
      <c r="E13" s="44"/>
      <c r="F13" s="84"/>
      <c r="G13" s="6"/>
      <c r="H13" s="82"/>
      <c r="I13" s="17"/>
      <c r="J13" s="82"/>
      <c r="K13" s="17"/>
      <c r="L13" s="82"/>
      <c r="M13" s="88"/>
      <c r="N13" s="93"/>
      <c r="P13" s="78"/>
    </row>
    <row r="14" spans="1:16" s="5" customFormat="1" ht="12" customHeight="1">
      <c r="A14" s="85" t="s">
        <v>4</v>
      </c>
      <c r="B14" s="95" t="s">
        <v>90</v>
      </c>
      <c r="C14" s="89" t="s">
        <v>34</v>
      </c>
      <c r="D14" s="90"/>
      <c r="E14" s="44"/>
      <c r="F14" s="83">
        <v>111</v>
      </c>
      <c r="G14" s="4"/>
      <c r="H14" s="82"/>
      <c r="I14" s="17"/>
      <c r="J14" s="82"/>
      <c r="K14" s="17"/>
      <c r="L14" s="82"/>
      <c r="M14" s="88"/>
      <c r="N14" s="93"/>
      <c r="P14" s="78"/>
    </row>
    <row r="15" spans="1:16" s="5" customFormat="1" ht="12" customHeight="1">
      <c r="A15" s="86"/>
      <c r="B15" s="96"/>
      <c r="C15" s="91"/>
      <c r="D15" s="92"/>
      <c r="E15" s="44"/>
      <c r="F15" s="84"/>
      <c r="G15" s="4"/>
      <c r="H15" s="82"/>
      <c r="I15" s="17"/>
      <c r="J15" s="82"/>
      <c r="K15" s="17"/>
      <c r="L15" s="82"/>
      <c r="M15" s="88"/>
      <c r="N15" s="93"/>
      <c r="P15" s="78"/>
    </row>
    <row r="16" spans="1:16" s="5" customFormat="1" ht="12" customHeight="1">
      <c r="A16" s="85" t="s">
        <v>5</v>
      </c>
      <c r="B16" s="95" t="s">
        <v>84</v>
      </c>
      <c r="C16" s="89" t="s">
        <v>34</v>
      </c>
      <c r="D16" s="90"/>
      <c r="E16" s="44"/>
      <c r="F16" s="83">
        <v>108</v>
      </c>
      <c r="G16" s="6"/>
      <c r="H16" s="82"/>
      <c r="I16" s="17"/>
      <c r="J16" s="82"/>
      <c r="K16" s="17"/>
      <c r="L16" s="82"/>
      <c r="M16" s="88"/>
      <c r="N16" s="93"/>
      <c r="P16" s="78"/>
    </row>
    <row r="17" spans="1:16" s="5" customFormat="1" ht="12" customHeight="1">
      <c r="A17" s="86"/>
      <c r="B17" s="96"/>
      <c r="C17" s="91"/>
      <c r="D17" s="92"/>
      <c r="E17" s="44"/>
      <c r="F17" s="84"/>
      <c r="G17" s="6"/>
      <c r="H17" s="82"/>
      <c r="I17" s="17"/>
      <c r="J17" s="82"/>
      <c r="K17" s="17"/>
      <c r="L17" s="82"/>
      <c r="M17" s="88"/>
      <c r="N17" s="93"/>
      <c r="P17" s="78"/>
    </row>
    <row r="18" spans="1:16" s="5" customFormat="1" ht="12" customHeight="1">
      <c r="A18" s="85" t="s">
        <v>6</v>
      </c>
      <c r="B18" s="95" t="s">
        <v>94</v>
      </c>
      <c r="C18" s="89" t="s">
        <v>34</v>
      </c>
      <c r="D18" s="90"/>
      <c r="E18" s="44"/>
      <c r="F18" s="83">
        <v>97</v>
      </c>
      <c r="G18" s="6"/>
      <c r="H18" s="82"/>
      <c r="I18" s="17"/>
      <c r="J18" s="82"/>
      <c r="K18" s="17"/>
      <c r="L18" s="82"/>
      <c r="M18" s="88"/>
      <c r="N18" s="93"/>
      <c r="P18" s="78"/>
    </row>
    <row r="19" spans="1:16" s="5" customFormat="1" ht="12" customHeight="1">
      <c r="A19" s="86"/>
      <c r="B19" s="96"/>
      <c r="C19" s="91"/>
      <c r="D19" s="92"/>
      <c r="E19" s="44"/>
      <c r="F19" s="84"/>
      <c r="G19" s="6"/>
      <c r="H19" s="82"/>
      <c r="I19" s="17"/>
      <c r="J19" s="82"/>
      <c r="K19" s="17"/>
      <c r="L19" s="82"/>
      <c r="M19" s="88"/>
      <c r="N19" s="93"/>
      <c r="P19" s="78"/>
    </row>
    <row r="20" spans="1:16" s="5" customFormat="1" ht="12" customHeight="1">
      <c r="A20" s="85" t="s">
        <v>7</v>
      </c>
      <c r="B20" s="95" t="s">
        <v>97</v>
      </c>
      <c r="C20" s="89" t="s">
        <v>103</v>
      </c>
      <c r="D20" s="90"/>
      <c r="E20" s="44"/>
      <c r="F20" s="83">
        <v>92</v>
      </c>
      <c r="G20" s="6"/>
      <c r="H20" s="82"/>
      <c r="I20" s="17"/>
      <c r="J20" s="82"/>
      <c r="K20" s="17"/>
      <c r="L20" s="82"/>
      <c r="M20" s="88"/>
      <c r="N20" s="93"/>
      <c r="P20" s="78"/>
    </row>
    <row r="21" spans="1:16" s="5" customFormat="1" ht="12" customHeight="1">
      <c r="A21" s="86"/>
      <c r="B21" s="96"/>
      <c r="C21" s="91"/>
      <c r="D21" s="92"/>
      <c r="E21" s="44"/>
      <c r="F21" s="84"/>
      <c r="G21" s="6"/>
      <c r="H21" s="82"/>
      <c r="I21" s="17"/>
      <c r="J21" s="82"/>
      <c r="K21" s="17"/>
      <c r="L21" s="82"/>
      <c r="M21" s="88"/>
      <c r="N21" s="93"/>
      <c r="P21" s="78"/>
    </row>
    <row r="22" spans="1:16" s="5" customFormat="1" ht="12" customHeight="1">
      <c r="A22" s="85" t="s">
        <v>8</v>
      </c>
      <c r="B22" s="98" t="s">
        <v>98</v>
      </c>
      <c r="C22" s="89" t="s">
        <v>34</v>
      </c>
      <c r="D22" s="90"/>
      <c r="E22" s="44"/>
      <c r="F22" s="83">
        <v>83</v>
      </c>
      <c r="G22" s="6"/>
      <c r="H22" s="82"/>
      <c r="I22" s="17"/>
      <c r="J22" s="82"/>
      <c r="K22" s="17"/>
      <c r="L22" s="82"/>
      <c r="M22" s="88"/>
      <c r="N22" s="93"/>
      <c r="P22" s="78"/>
    </row>
    <row r="23" spans="1:16" s="5" customFormat="1" ht="12" customHeight="1">
      <c r="A23" s="86"/>
      <c r="B23" s="99"/>
      <c r="C23" s="91"/>
      <c r="D23" s="92"/>
      <c r="E23" s="44"/>
      <c r="F23" s="84"/>
      <c r="G23" s="6"/>
      <c r="H23" s="82"/>
      <c r="I23" s="17"/>
      <c r="J23" s="82"/>
      <c r="K23" s="17"/>
      <c r="L23" s="82"/>
      <c r="M23" s="88"/>
      <c r="N23" s="93"/>
      <c r="P23" s="78"/>
    </row>
    <row r="24" spans="1:16" s="5" customFormat="1" ht="12" customHeight="1">
      <c r="A24" s="85" t="s">
        <v>9</v>
      </c>
      <c r="B24" s="98" t="s">
        <v>85</v>
      </c>
      <c r="C24" s="89" t="s">
        <v>103</v>
      </c>
      <c r="D24" s="90"/>
      <c r="E24" s="44"/>
      <c r="F24" s="83">
        <v>80</v>
      </c>
      <c r="G24" s="6"/>
      <c r="H24" s="82"/>
      <c r="I24" s="17"/>
      <c r="J24" s="82"/>
      <c r="K24" s="17"/>
      <c r="L24" s="82"/>
      <c r="M24" s="88"/>
      <c r="N24" s="93"/>
      <c r="P24" s="78"/>
    </row>
    <row r="25" spans="1:16" s="5" customFormat="1" ht="12" customHeight="1">
      <c r="A25" s="86"/>
      <c r="B25" s="99"/>
      <c r="C25" s="91"/>
      <c r="D25" s="92"/>
      <c r="E25" s="44"/>
      <c r="F25" s="84"/>
      <c r="G25" s="6"/>
      <c r="H25" s="82"/>
      <c r="I25" s="17"/>
      <c r="J25" s="82"/>
      <c r="K25" s="17"/>
      <c r="L25" s="82"/>
      <c r="M25" s="88"/>
      <c r="N25" s="93"/>
      <c r="P25" s="78"/>
    </row>
    <row r="26" spans="1:16" ht="12" customHeight="1">
      <c r="A26" s="85" t="s">
        <v>10</v>
      </c>
      <c r="B26" s="95" t="s">
        <v>95</v>
      </c>
      <c r="C26" s="89" t="s">
        <v>70</v>
      </c>
      <c r="D26" s="90"/>
      <c r="E26" s="44"/>
      <c r="F26" s="83">
        <v>77</v>
      </c>
      <c r="G26" s="6"/>
      <c r="H26" s="82"/>
      <c r="I26" s="17"/>
      <c r="J26" s="82"/>
      <c r="K26" s="17"/>
      <c r="L26" s="82"/>
      <c r="M26" s="88"/>
      <c r="N26" s="93"/>
      <c r="P26" s="78"/>
    </row>
    <row r="27" spans="1:16" ht="12" customHeight="1">
      <c r="A27" s="86"/>
      <c r="B27" s="96"/>
      <c r="C27" s="91"/>
      <c r="D27" s="92"/>
      <c r="E27" s="44"/>
      <c r="F27" s="84"/>
      <c r="G27" s="6"/>
      <c r="H27" s="82"/>
      <c r="I27" s="17"/>
      <c r="J27" s="82"/>
      <c r="K27" s="17"/>
      <c r="L27" s="82"/>
      <c r="M27" s="88"/>
      <c r="N27" s="93"/>
      <c r="P27" s="78"/>
    </row>
    <row r="28" spans="1:16" s="5" customFormat="1" ht="12" customHeight="1">
      <c r="A28" s="85" t="s">
        <v>11</v>
      </c>
      <c r="B28" s="95" t="s">
        <v>99</v>
      </c>
      <c r="C28" s="89" t="s">
        <v>103</v>
      </c>
      <c r="D28" s="90"/>
      <c r="E28" s="44"/>
      <c r="F28" s="83">
        <v>68</v>
      </c>
      <c r="G28" s="6"/>
      <c r="H28" s="82"/>
      <c r="I28" s="17"/>
      <c r="J28" s="82"/>
      <c r="K28" s="17"/>
      <c r="L28" s="82"/>
      <c r="M28" s="88"/>
      <c r="N28" s="93"/>
      <c r="P28" s="78"/>
    </row>
    <row r="29" spans="1:16" s="5" customFormat="1" ht="12" customHeight="1">
      <c r="A29" s="86"/>
      <c r="B29" s="96"/>
      <c r="C29" s="91"/>
      <c r="D29" s="92"/>
      <c r="E29" s="44"/>
      <c r="F29" s="84"/>
      <c r="G29" s="6"/>
      <c r="H29" s="82"/>
      <c r="I29" s="17"/>
      <c r="J29" s="82"/>
      <c r="K29" s="17"/>
      <c r="L29" s="82"/>
      <c r="M29" s="88"/>
      <c r="N29" s="93"/>
      <c r="P29" s="78"/>
    </row>
    <row r="30" spans="1:16" s="5" customFormat="1" ht="12" customHeight="1">
      <c r="A30" s="85" t="s">
        <v>12</v>
      </c>
      <c r="B30" s="95" t="s">
        <v>120</v>
      </c>
      <c r="C30" s="89" t="s">
        <v>34</v>
      </c>
      <c r="D30" s="90"/>
      <c r="E30" s="44"/>
      <c r="F30" s="94">
        <v>62</v>
      </c>
      <c r="G30" s="6"/>
      <c r="H30" s="82"/>
      <c r="I30" s="17"/>
      <c r="J30" s="82"/>
      <c r="K30" s="17"/>
      <c r="L30" s="82"/>
      <c r="M30" s="88"/>
      <c r="N30" s="93"/>
      <c r="P30" s="78"/>
    </row>
    <row r="31" spans="1:16" s="5" customFormat="1" ht="12" customHeight="1">
      <c r="A31" s="86"/>
      <c r="B31" s="96"/>
      <c r="C31" s="91"/>
      <c r="D31" s="92"/>
      <c r="E31" s="44"/>
      <c r="F31" s="94"/>
      <c r="G31" s="6"/>
      <c r="H31" s="82"/>
      <c r="I31" s="17"/>
      <c r="J31" s="82"/>
      <c r="K31" s="17"/>
      <c r="L31" s="82"/>
      <c r="M31" s="88"/>
      <c r="N31" s="93"/>
      <c r="P31" s="78"/>
    </row>
    <row r="32" spans="1:16" s="5" customFormat="1" ht="12" customHeight="1">
      <c r="A32" s="85" t="s">
        <v>13</v>
      </c>
      <c r="B32" s="95" t="s">
        <v>86</v>
      </c>
      <c r="C32" s="89" t="s">
        <v>34</v>
      </c>
      <c r="D32" s="90"/>
      <c r="E32" s="44"/>
      <c r="F32" s="94">
        <v>48</v>
      </c>
      <c r="G32" s="6"/>
      <c r="H32" s="82"/>
      <c r="I32" s="17"/>
      <c r="J32" s="82"/>
      <c r="K32" s="17"/>
      <c r="L32" s="82"/>
      <c r="M32" s="88"/>
      <c r="N32" s="93"/>
      <c r="P32" s="78"/>
    </row>
    <row r="33" spans="1:16" s="5" customFormat="1" ht="12" customHeight="1">
      <c r="A33" s="86"/>
      <c r="B33" s="96"/>
      <c r="C33" s="91"/>
      <c r="D33" s="92"/>
      <c r="E33" s="44"/>
      <c r="F33" s="94"/>
      <c r="G33" s="6"/>
      <c r="H33" s="82"/>
      <c r="I33" s="17"/>
      <c r="J33" s="82"/>
      <c r="K33" s="17"/>
      <c r="L33" s="82"/>
      <c r="M33" s="88"/>
      <c r="N33" s="93"/>
      <c r="P33" s="78"/>
    </row>
    <row r="34" spans="1:16" s="5" customFormat="1" ht="12" customHeight="1">
      <c r="A34" s="85" t="s">
        <v>14</v>
      </c>
      <c r="B34" s="95" t="s">
        <v>101</v>
      </c>
      <c r="C34" s="89" t="s">
        <v>34</v>
      </c>
      <c r="D34" s="90"/>
      <c r="E34" s="44"/>
      <c r="F34" s="94">
        <v>47</v>
      </c>
      <c r="G34" s="6"/>
      <c r="H34" s="82"/>
      <c r="I34" s="17"/>
      <c r="J34" s="82"/>
      <c r="K34" s="17"/>
      <c r="L34" s="82"/>
      <c r="M34" s="88"/>
      <c r="N34" s="93"/>
      <c r="P34" s="78"/>
    </row>
    <row r="35" spans="1:16" s="5" customFormat="1" ht="12" customHeight="1">
      <c r="A35" s="86"/>
      <c r="B35" s="96"/>
      <c r="C35" s="91"/>
      <c r="D35" s="92"/>
      <c r="E35" s="44"/>
      <c r="F35" s="94"/>
      <c r="G35" s="6"/>
      <c r="H35" s="82"/>
      <c r="I35" s="17"/>
      <c r="J35" s="82"/>
      <c r="K35" s="17"/>
      <c r="L35" s="82"/>
      <c r="M35" s="88"/>
      <c r="N35" s="93"/>
      <c r="P35" s="78"/>
    </row>
    <row r="36" spans="1:16" s="5" customFormat="1" ht="12" customHeight="1">
      <c r="A36" s="85" t="s">
        <v>15</v>
      </c>
      <c r="B36" s="87" t="s">
        <v>116</v>
      </c>
      <c r="C36" s="89" t="s">
        <v>107</v>
      </c>
      <c r="D36" s="90"/>
      <c r="E36" s="44"/>
      <c r="F36" s="83">
        <v>46</v>
      </c>
      <c r="G36" s="6"/>
      <c r="H36" s="82"/>
      <c r="I36" s="17"/>
      <c r="J36" s="82"/>
      <c r="K36" s="17"/>
      <c r="L36" s="82"/>
      <c r="M36" s="88"/>
      <c r="N36" s="93"/>
      <c r="P36" s="78"/>
    </row>
    <row r="37" spans="1:16" s="5" customFormat="1" ht="12" customHeight="1">
      <c r="A37" s="86"/>
      <c r="B37" s="87"/>
      <c r="C37" s="91"/>
      <c r="D37" s="92"/>
      <c r="E37" s="44"/>
      <c r="F37" s="84"/>
      <c r="G37" s="6"/>
      <c r="H37" s="82"/>
      <c r="I37" s="17"/>
      <c r="J37" s="82"/>
      <c r="K37" s="17"/>
      <c r="L37" s="82"/>
      <c r="M37" s="88"/>
      <c r="N37" s="93"/>
      <c r="P37" s="78"/>
    </row>
    <row r="38" spans="1:16" s="5" customFormat="1" ht="12" customHeight="1">
      <c r="A38" s="85" t="s">
        <v>16</v>
      </c>
      <c r="B38" s="87" t="s">
        <v>91</v>
      </c>
      <c r="C38" s="89" t="s">
        <v>34</v>
      </c>
      <c r="D38" s="90"/>
      <c r="E38" s="44"/>
      <c r="F38" s="83">
        <v>44</v>
      </c>
      <c r="G38" s="6"/>
      <c r="H38" s="82"/>
      <c r="I38" s="17"/>
      <c r="J38" s="82"/>
      <c r="K38" s="17"/>
      <c r="L38" s="82"/>
      <c r="M38" s="88"/>
      <c r="N38" s="93"/>
      <c r="P38" s="78"/>
    </row>
    <row r="39" spans="1:16" s="5" customFormat="1" ht="12" customHeight="1">
      <c r="A39" s="86"/>
      <c r="B39" s="87"/>
      <c r="C39" s="91"/>
      <c r="D39" s="92"/>
      <c r="E39" s="44"/>
      <c r="F39" s="84"/>
      <c r="G39" s="6"/>
      <c r="H39" s="82"/>
      <c r="I39" s="17"/>
      <c r="J39" s="82"/>
      <c r="K39" s="17"/>
      <c r="L39" s="82"/>
      <c r="M39" s="88"/>
      <c r="N39" s="93"/>
      <c r="P39" s="78"/>
    </row>
    <row r="40" spans="1:16" s="5" customFormat="1" ht="12" customHeight="1">
      <c r="A40" s="85" t="s">
        <v>17</v>
      </c>
      <c r="B40" s="87" t="s">
        <v>92</v>
      </c>
      <c r="C40" s="89" t="s">
        <v>34</v>
      </c>
      <c r="D40" s="90"/>
      <c r="E40" s="44"/>
      <c r="F40" s="94">
        <v>40</v>
      </c>
      <c r="G40" s="6"/>
      <c r="H40" s="82"/>
      <c r="I40" s="17"/>
      <c r="J40" s="82"/>
      <c r="K40" s="17"/>
      <c r="L40" s="82"/>
      <c r="M40" s="88"/>
      <c r="N40" s="93"/>
      <c r="P40" s="78"/>
    </row>
    <row r="41" spans="1:16" s="5" customFormat="1" ht="12" customHeight="1">
      <c r="A41" s="86"/>
      <c r="B41" s="87"/>
      <c r="C41" s="91"/>
      <c r="D41" s="92"/>
      <c r="E41" s="44"/>
      <c r="F41" s="94"/>
      <c r="G41" s="6"/>
      <c r="H41" s="82"/>
      <c r="I41" s="17"/>
      <c r="J41" s="82"/>
      <c r="K41" s="17"/>
      <c r="L41" s="82"/>
      <c r="M41" s="88"/>
      <c r="N41" s="93"/>
      <c r="P41" s="78"/>
    </row>
    <row r="42" spans="1:16" s="5" customFormat="1" ht="12" customHeight="1">
      <c r="A42" s="85" t="s">
        <v>18</v>
      </c>
      <c r="B42" s="87" t="s">
        <v>140</v>
      </c>
      <c r="C42" s="89" t="s">
        <v>103</v>
      </c>
      <c r="D42" s="90"/>
      <c r="E42" s="44"/>
      <c r="F42" s="94">
        <v>37</v>
      </c>
      <c r="G42" s="6"/>
      <c r="H42" s="82"/>
      <c r="I42" s="17"/>
      <c r="J42" s="82"/>
      <c r="K42" s="17"/>
      <c r="L42" s="82"/>
      <c r="M42" s="88"/>
      <c r="N42" s="93"/>
      <c r="P42" s="78"/>
    </row>
    <row r="43" spans="1:16" s="5" customFormat="1" ht="12" customHeight="1">
      <c r="A43" s="86"/>
      <c r="B43" s="87"/>
      <c r="C43" s="91"/>
      <c r="D43" s="92"/>
      <c r="E43" s="44"/>
      <c r="F43" s="94"/>
      <c r="G43" s="6"/>
      <c r="H43" s="82"/>
      <c r="I43" s="17"/>
      <c r="J43" s="82"/>
      <c r="K43" s="17"/>
      <c r="L43" s="82"/>
      <c r="M43" s="88"/>
      <c r="N43" s="93"/>
      <c r="P43" s="78"/>
    </row>
    <row r="44" spans="1:16" ht="12" customHeight="1">
      <c r="A44" s="85" t="s">
        <v>19</v>
      </c>
      <c r="B44" s="87" t="s">
        <v>96</v>
      </c>
      <c r="C44" s="89" t="s">
        <v>113</v>
      </c>
      <c r="D44" s="90"/>
      <c r="E44" s="44"/>
      <c r="F44" s="94">
        <v>36</v>
      </c>
      <c r="G44" s="6"/>
      <c r="H44" s="82"/>
      <c r="I44" s="17"/>
      <c r="J44" s="82"/>
      <c r="K44" s="17"/>
      <c r="L44" s="82"/>
      <c r="M44" s="88"/>
      <c r="N44" s="93"/>
      <c r="P44" s="78"/>
    </row>
    <row r="45" spans="1:16" ht="12" customHeight="1">
      <c r="A45" s="86"/>
      <c r="B45" s="87"/>
      <c r="C45" s="91"/>
      <c r="D45" s="92"/>
      <c r="E45" s="44"/>
      <c r="F45" s="94"/>
      <c r="G45" s="6"/>
      <c r="H45" s="82"/>
      <c r="I45" s="17"/>
      <c r="J45" s="82"/>
      <c r="K45" s="17"/>
      <c r="L45" s="82"/>
      <c r="M45" s="88"/>
      <c r="N45" s="93"/>
      <c r="P45" s="78"/>
    </row>
    <row r="46" spans="1:16" ht="12" customHeight="1">
      <c r="A46" s="85" t="s">
        <v>20</v>
      </c>
      <c r="B46" s="87" t="s">
        <v>179</v>
      </c>
      <c r="C46" s="89" t="s">
        <v>107</v>
      </c>
      <c r="D46" s="90"/>
      <c r="E46" s="44"/>
      <c r="F46" s="94">
        <v>21</v>
      </c>
      <c r="G46" s="6"/>
      <c r="H46" s="82"/>
      <c r="I46" s="17"/>
      <c r="J46" s="82"/>
      <c r="K46" s="17"/>
      <c r="L46" s="82"/>
      <c r="M46" s="88"/>
      <c r="N46" s="93"/>
      <c r="P46" s="78"/>
    </row>
    <row r="47" spans="1:16" ht="12" customHeight="1">
      <c r="A47" s="86"/>
      <c r="B47" s="87"/>
      <c r="C47" s="91"/>
      <c r="D47" s="92"/>
      <c r="E47" s="44"/>
      <c r="F47" s="94"/>
      <c r="G47" s="6"/>
      <c r="H47" s="82"/>
      <c r="I47" s="17"/>
      <c r="J47" s="82"/>
      <c r="K47" s="17"/>
      <c r="L47" s="82"/>
      <c r="M47" s="88"/>
      <c r="N47" s="93"/>
      <c r="P47" s="78"/>
    </row>
    <row r="48" spans="1:16" ht="12" customHeight="1">
      <c r="A48" s="85" t="s">
        <v>21</v>
      </c>
      <c r="B48" s="97" t="s">
        <v>139</v>
      </c>
      <c r="C48" s="89" t="s">
        <v>103</v>
      </c>
      <c r="D48" s="90"/>
      <c r="E48" s="44"/>
      <c r="F48" s="94">
        <v>20</v>
      </c>
      <c r="G48" s="6"/>
      <c r="H48" s="82"/>
      <c r="I48" s="17"/>
      <c r="J48" s="82"/>
      <c r="K48" s="17"/>
      <c r="L48" s="82"/>
      <c r="M48" s="88"/>
      <c r="N48" s="93"/>
      <c r="P48" s="78"/>
    </row>
    <row r="49" spans="1:16" ht="12" customHeight="1">
      <c r="A49" s="86"/>
      <c r="B49" s="97"/>
      <c r="C49" s="91"/>
      <c r="D49" s="92"/>
      <c r="E49" s="44"/>
      <c r="F49" s="94"/>
      <c r="G49" s="6"/>
      <c r="H49" s="82"/>
      <c r="I49" s="17"/>
      <c r="J49" s="82"/>
      <c r="K49" s="17"/>
      <c r="L49" s="82"/>
      <c r="M49" s="88"/>
      <c r="N49" s="93"/>
      <c r="P49" s="78"/>
    </row>
    <row r="50" spans="1:16" ht="12" customHeight="1">
      <c r="A50" s="85" t="s">
        <v>22</v>
      </c>
      <c r="B50" s="97" t="s">
        <v>180</v>
      </c>
      <c r="C50" s="89" t="s">
        <v>34</v>
      </c>
      <c r="D50" s="90"/>
      <c r="E50" s="44"/>
      <c r="F50" s="94">
        <v>20</v>
      </c>
      <c r="G50" s="6"/>
      <c r="H50" s="82"/>
      <c r="I50" s="17"/>
      <c r="J50" s="82"/>
      <c r="K50" s="17"/>
      <c r="L50" s="82"/>
      <c r="M50" s="88"/>
      <c r="N50" s="93"/>
      <c r="P50" s="78"/>
    </row>
    <row r="51" spans="1:16" ht="12" customHeight="1">
      <c r="A51" s="86"/>
      <c r="B51" s="97"/>
      <c r="C51" s="91"/>
      <c r="D51" s="92"/>
      <c r="E51" s="44"/>
      <c r="F51" s="94"/>
      <c r="G51" s="6"/>
      <c r="H51" s="82"/>
      <c r="I51" s="17"/>
      <c r="J51" s="82"/>
      <c r="K51" s="17"/>
      <c r="L51" s="82"/>
      <c r="M51" s="88"/>
      <c r="N51" s="93"/>
      <c r="P51" s="78"/>
    </row>
    <row r="52" spans="1:16" ht="12" customHeight="1">
      <c r="A52" s="85" t="s">
        <v>129</v>
      </c>
      <c r="B52" s="87" t="s">
        <v>141</v>
      </c>
      <c r="C52" s="89" t="s">
        <v>128</v>
      </c>
      <c r="D52" s="90"/>
      <c r="E52" s="44"/>
      <c r="F52" s="94">
        <v>19</v>
      </c>
      <c r="G52" s="6"/>
      <c r="H52" s="82"/>
      <c r="I52" s="17"/>
      <c r="J52" s="82"/>
      <c r="K52" s="17"/>
      <c r="L52" s="82"/>
      <c r="M52" s="88"/>
      <c r="N52" s="93"/>
      <c r="P52" s="78"/>
    </row>
    <row r="53" spans="1:16" ht="12" customHeight="1">
      <c r="A53" s="86"/>
      <c r="B53" s="87"/>
      <c r="C53" s="91"/>
      <c r="D53" s="92"/>
      <c r="E53" s="44"/>
      <c r="F53" s="94"/>
      <c r="G53" s="6"/>
      <c r="H53" s="82"/>
      <c r="I53" s="17"/>
      <c r="J53" s="82"/>
      <c r="K53" s="17"/>
      <c r="L53" s="82"/>
      <c r="M53" s="88"/>
      <c r="N53" s="93"/>
      <c r="P53" s="78"/>
    </row>
    <row r="54" spans="1:16" s="5" customFormat="1" ht="12" customHeight="1">
      <c r="A54" s="85" t="s">
        <v>130</v>
      </c>
      <c r="B54" s="87" t="s">
        <v>119</v>
      </c>
      <c r="C54" s="89" t="s">
        <v>113</v>
      </c>
      <c r="D54" s="90"/>
      <c r="E54" s="44"/>
      <c r="F54" s="94">
        <v>18</v>
      </c>
      <c r="G54" s="6"/>
      <c r="H54" s="82"/>
      <c r="I54" s="17"/>
      <c r="J54" s="82"/>
      <c r="K54" s="17"/>
      <c r="L54" s="82"/>
      <c r="M54" s="88"/>
      <c r="N54" s="93"/>
      <c r="P54" s="78"/>
    </row>
    <row r="55" spans="1:16" s="5" customFormat="1" ht="12" customHeight="1">
      <c r="A55" s="86"/>
      <c r="B55" s="87"/>
      <c r="C55" s="91"/>
      <c r="D55" s="92"/>
      <c r="E55" s="44"/>
      <c r="F55" s="94"/>
      <c r="G55" s="6"/>
      <c r="H55" s="82"/>
      <c r="I55" s="17"/>
      <c r="J55" s="82"/>
      <c r="K55" s="17"/>
      <c r="L55" s="82"/>
      <c r="M55" s="88"/>
      <c r="N55" s="93"/>
      <c r="P55" s="78"/>
    </row>
    <row r="56" spans="1:16" s="5" customFormat="1" ht="12" customHeight="1">
      <c r="A56" s="85" t="s">
        <v>131</v>
      </c>
      <c r="B56" s="87" t="s">
        <v>194</v>
      </c>
      <c r="C56" s="89" t="s">
        <v>113</v>
      </c>
      <c r="D56" s="90"/>
      <c r="E56" s="44"/>
      <c r="F56" s="94">
        <v>17</v>
      </c>
      <c r="G56" s="6"/>
      <c r="H56" s="82"/>
      <c r="I56" s="17"/>
      <c r="J56" s="82"/>
      <c r="K56" s="17"/>
      <c r="L56" s="82"/>
      <c r="M56" s="88"/>
      <c r="N56" s="93"/>
      <c r="P56" s="78"/>
    </row>
    <row r="57" spans="1:16" s="5" customFormat="1" ht="12" customHeight="1">
      <c r="A57" s="86"/>
      <c r="B57" s="87"/>
      <c r="C57" s="91"/>
      <c r="D57" s="92"/>
      <c r="E57" s="44"/>
      <c r="F57" s="94"/>
      <c r="G57" s="6"/>
      <c r="H57" s="82"/>
      <c r="I57" s="17"/>
      <c r="J57" s="82"/>
      <c r="K57" s="17"/>
      <c r="L57" s="82"/>
      <c r="M57" s="88"/>
      <c r="N57" s="93"/>
      <c r="P57" s="78"/>
    </row>
    <row r="58" spans="1:16" ht="12" customHeight="1">
      <c r="A58" s="85" t="s">
        <v>132</v>
      </c>
      <c r="B58" s="87" t="s">
        <v>114</v>
      </c>
      <c r="C58" s="89" t="s">
        <v>107</v>
      </c>
      <c r="D58" s="90"/>
      <c r="E58" s="44"/>
      <c r="F58" s="94">
        <v>15</v>
      </c>
      <c r="G58" s="6"/>
      <c r="H58" s="82"/>
      <c r="I58" s="17"/>
      <c r="J58" s="82"/>
      <c r="K58" s="17"/>
      <c r="L58" s="82"/>
      <c r="M58" s="88"/>
      <c r="N58" s="93"/>
      <c r="P58" s="78"/>
    </row>
    <row r="59" spans="1:16" ht="12" customHeight="1">
      <c r="A59" s="86"/>
      <c r="B59" s="87"/>
      <c r="C59" s="91"/>
      <c r="D59" s="92"/>
      <c r="E59" s="44"/>
      <c r="F59" s="94"/>
      <c r="G59" s="6"/>
      <c r="H59" s="82"/>
      <c r="I59" s="17"/>
      <c r="J59" s="82"/>
      <c r="K59" s="17"/>
      <c r="L59" s="82"/>
      <c r="M59" s="88"/>
      <c r="N59" s="93"/>
      <c r="P59" s="78"/>
    </row>
    <row r="60" spans="1:16" ht="12" customHeight="1">
      <c r="A60" s="85" t="s">
        <v>147</v>
      </c>
      <c r="B60" s="87" t="s">
        <v>115</v>
      </c>
      <c r="C60" s="89" t="s">
        <v>113</v>
      </c>
      <c r="D60" s="90"/>
      <c r="E60" s="44"/>
      <c r="F60" s="94">
        <v>12</v>
      </c>
      <c r="G60" s="6"/>
      <c r="H60" s="82"/>
      <c r="I60" s="17"/>
      <c r="J60" s="82"/>
      <c r="K60" s="17"/>
      <c r="L60" s="82"/>
      <c r="M60" s="88"/>
      <c r="N60" s="93"/>
      <c r="P60" s="78"/>
    </row>
    <row r="61" spans="1:16" ht="12" customHeight="1">
      <c r="A61" s="86"/>
      <c r="B61" s="87"/>
      <c r="C61" s="91"/>
      <c r="D61" s="92"/>
      <c r="E61" s="44"/>
      <c r="F61" s="94"/>
      <c r="G61" s="6"/>
      <c r="H61" s="82"/>
      <c r="I61" s="17"/>
      <c r="J61" s="82"/>
      <c r="K61" s="17"/>
      <c r="L61" s="82"/>
      <c r="M61" s="88"/>
      <c r="N61" s="93"/>
      <c r="P61" s="78"/>
    </row>
    <row r="62" spans="1:16" ht="15.75">
      <c r="A62" s="85" t="s">
        <v>187</v>
      </c>
      <c r="B62" s="87" t="s">
        <v>196</v>
      </c>
      <c r="C62" s="89" t="s">
        <v>103</v>
      </c>
      <c r="D62" s="90"/>
      <c r="E62" s="44"/>
      <c r="F62" s="94">
        <v>12</v>
      </c>
      <c r="G62" s="6"/>
      <c r="H62" s="82"/>
      <c r="I62" s="17"/>
      <c r="J62" s="82"/>
      <c r="K62" s="17"/>
      <c r="L62" s="82"/>
      <c r="M62" s="88"/>
      <c r="N62" s="93"/>
      <c r="P62" s="78"/>
    </row>
    <row r="63" spans="1:16" ht="15.75">
      <c r="A63" s="86"/>
      <c r="B63" s="87"/>
      <c r="C63" s="91"/>
      <c r="D63" s="92"/>
      <c r="E63" s="44"/>
      <c r="F63" s="94"/>
      <c r="G63" s="6"/>
      <c r="H63" s="82"/>
      <c r="I63" s="17"/>
      <c r="J63" s="82"/>
      <c r="K63" s="17"/>
      <c r="L63" s="82"/>
      <c r="M63" s="88"/>
      <c r="N63" s="93"/>
      <c r="P63" s="78"/>
    </row>
    <row r="64" spans="1:16" ht="15.75">
      <c r="A64" s="85" t="s">
        <v>188</v>
      </c>
      <c r="B64" s="87" t="s">
        <v>100</v>
      </c>
      <c r="C64" s="89" t="s">
        <v>34</v>
      </c>
      <c r="D64" s="90"/>
      <c r="E64" s="44"/>
      <c r="F64" s="94">
        <v>8</v>
      </c>
      <c r="G64" s="6"/>
      <c r="H64" s="82"/>
      <c r="I64" s="17"/>
      <c r="J64" s="82"/>
      <c r="K64" s="17"/>
      <c r="L64" s="82"/>
      <c r="M64" s="88"/>
      <c r="N64" s="93"/>
      <c r="P64" s="78"/>
    </row>
    <row r="65" spans="1:16" ht="15.75">
      <c r="A65" s="86"/>
      <c r="B65" s="87"/>
      <c r="C65" s="91"/>
      <c r="D65" s="92"/>
      <c r="E65" s="44"/>
      <c r="F65" s="94"/>
      <c r="G65" s="6"/>
      <c r="H65" s="82"/>
      <c r="I65" s="17"/>
      <c r="J65" s="82"/>
      <c r="K65" s="17"/>
      <c r="L65" s="82"/>
      <c r="M65" s="88"/>
      <c r="N65" s="93"/>
      <c r="P65" s="78"/>
    </row>
    <row r="66" spans="1:16" ht="15.75">
      <c r="A66" s="85" t="s">
        <v>195</v>
      </c>
      <c r="B66" s="87" t="s">
        <v>23</v>
      </c>
      <c r="C66" s="89" t="s">
        <v>23</v>
      </c>
      <c r="D66" s="90"/>
      <c r="E66" s="44"/>
      <c r="F66" s="94" t="s">
        <v>23</v>
      </c>
      <c r="G66" s="6"/>
      <c r="H66" s="82"/>
      <c r="I66" s="17"/>
      <c r="J66" s="82"/>
      <c r="K66" s="17"/>
      <c r="L66" s="82"/>
      <c r="M66" s="88"/>
      <c r="N66" s="93"/>
      <c r="P66" s="78"/>
    </row>
    <row r="67" spans="1:16" ht="15.75">
      <c r="A67" s="86"/>
      <c r="B67" s="87"/>
      <c r="C67" s="91"/>
      <c r="D67" s="92"/>
      <c r="E67" s="44"/>
      <c r="F67" s="94"/>
      <c r="G67" s="6"/>
      <c r="H67" s="82"/>
      <c r="I67" s="17"/>
      <c r="J67" s="82"/>
      <c r="K67" s="17"/>
      <c r="L67" s="82"/>
      <c r="M67" s="88"/>
      <c r="N67" s="93"/>
      <c r="P67" s="78"/>
    </row>
  </sheetData>
  <mergeCells count="317">
    <mergeCell ref="P66:P67"/>
    <mergeCell ref="A66:A67"/>
    <mergeCell ref="B66:B67"/>
    <mergeCell ref="C66:D67"/>
    <mergeCell ref="F66:F67"/>
    <mergeCell ref="H66:H67"/>
    <mergeCell ref="J66:J67"/>
    <mergeCell ref="L66:L67"/>
    <mergeCell ref="M66:M67"/>
    <mergeCell ref="N66:N67"/>
    <mergeCell ref="M62:M63"/>
    <mergeCell ref="N62:N63"/>
    <mergeCell ref="P62:P63"/>
    <mergeCell ref="A64:A65"/>
    <mergeCell ref="B64:B65"/>
    <mergeCell ref="C64:D65"/>
    <mergeCell ref="F64:F65"/>
    <mergeCell ref="H64:H65"/>
    <mergeCell ref="J64:J65"/>
    <mergeCell ref="L64:L65"/>
    <mergeCell ref="M64:M65"/>
    <mergeCell ref="N64:N65"/>
    <mergeCell ref="P64:P65"/>
    <mergeCell ref="L54:L55"/>
    <mergeCell ref="F54:F55"/>
    <mergeCell ref="B20:B21"/>
    <mergeCell ref="A62:A63"/>
    <mergeCell ref="B62:B63"/>
    <mergeCell ref="C62:D63"/>
    <mergeCell ref="F62:F63"/>
    <mergeCell ref="H62:H63"/>
    <mergeCell ref="J62:J63"/>
    <mergeCell ref="L62:L63"/>
    <mergeCell ref="A58:A59"/>
    <mergeCell ref="B58:B59"/>
    <mergeCell ref="C58:D59"/>
    <mergeCell ref="F58:F59"/>
    <mergeCell ref="H58:H59"/>
    <mergeCell ref="J58:J59"/>
    <mergeCell ref="L58:L59"/>
    <mergeCell ref="A22:A23"/>
    <mergeCell ref="A30:A31"/>
    <mergeCell ref="C32:D33"/>
    <mergeCell ref="A32:A33"/>
    <mergeCell ref="H32:H33"/>
    <mergeCell ref="J32:J33"/>
    <mergeCell ref="M58:M59"/>
    <mergeCell ref="N58:N59"/>
    <mergeCell ref="N6:N7"/>
    <mergeCell ref="F6:F7"/>
    <mergeCell ref="F2:F5"/>
    <mergeCell ref="A14:A15"/>
    <mergeCell ref="A10:A11"/>
    <mergeCell ref="H14:H15"/>
    <mergeCell ref="A46:A47"/>
    <mergeCell ref="B46:B47"/>
    <mergeCell ref="A44:A45"/>
    <mergeCell ref="B44:B45"/>
    <mergeCell ref="C44:D45"/>
    <mergeCell ref="F44:F45"/>
    <mergeCell ref="H44:H45"/>
    <mergeCell ref="J44:J45"/>
    <mergeCell ref="L44:L45"/>
    <mergeCell ref="M44:M45"/>
    <mergeCell ref="N44:N45"/>
    <mergeCell ref="A6:A7"/>
    <mergeCell ref="H6:H7"/>
    <mergeCell ref="J6:J7"/>
    <mergeCell ref="N14:N15"/>
    <mergeCell ref="N4:N5"/>
    <mergeCell ref="B1:J1"/>
    <mergeCell ref="M6:M7"/>
    <mergeCell ref="M14:M15"/>
    <mergeCell ref="M10:M11"/>
    <mergeCell ref="M12:M13"/>
    <mergeCell ref="M8:M9"/>
    <mergeCell ref="C6:D7"/>
    <mergeCell ref="C14:D15"/>
    <mergeCell ref="C10:D11"/>
    <mergeCell ref="C8:D9"/>
    <mergeCell ref="L4:L5"/>
    <mergeCell ref="C12:D13"/>
    <mergeCell ref="B6:B7"/>
    <mergeCell ref="L14:L15"/>
    <mergeCell ref="B10:B11"/>
    <mergeCell ref="H10:H11"/>
    <mergeCell ref="J10:J11"/>
    <mergeCell ref="H4:H5"/>
    <mergeCell ref="J4:J5"/>
    <mergeCell ref="L6:L7"/>
    <mergeCell ref="F10:F11"/>
    <mergeCell ref="B14:B15"/>
    <mergeCell ref="H12:H13"/>
    <mergeCell ref="J12:J13"/>
    <mergeCell ref="N8:N9"/>
    <mergeCell ref="A16:A17"/>
    <mergeCell ref="H16:H17"/>
    <mergeCell ref="J16:J17"/>
    <mergeCell ref="H8:H9"/>
    <mergeCell ref="J8:J9"/>
    <mergeCell ref="L16:L17"/>
    <mergeCell ref="N16:N17"/>
    <mergeCell ref="F8:F9"/>
    <mergeCell ref="F16:F17"/>
    <mergeCell ref="A8:A9"/>
    <mergeCell ref="B8:B9"/>
    <mergeCell ref="L8:L9"/>
    <mergeCell ref="A12:A13"/>
    <mergeCell ref="B12:B13"/>
    <mergeCell ref="L12:L13"/>
    <mergeCell ref="N12:N13"/>
    <mergeCell ref="F12:F13"/>
    <mergeCell ref="J14:J15"/>
    <mergeCell ref="L10:L11"/>
    <mergeCell ref="N10:N11"/>
    <mergeCell ref="F14:F15"/>
    <mergeCell ref="A18:A19"/>
    <mergeCell ref="B28:B29"/>
    <mergeCell ref="L18:L19"/>
    <mergeCell ref="F24:F25"/>
    <mergeCell ref="N18:N19"/>
    <mergeCell ref="H28:H29"/>
    <mergeCell ref="J28:J29"/>
    <mergeCell ref="H24:H25"/>
    <mergeCell ref="J24:J25"/>
    <mergeCell ref="M16:M17"/>
    <mergeCell ref="C16:D17"/>
    <mergeCell ref="B16:B17"/>
    <mergeCell ref="B22:B23"/>
    <mergeCell ref="F18:F19"/>
    <mergeCell ref="M18:M19"/>
    <mergeCell ref="C18:D19"/>
    <mergeCell ref="N38:N39"/>
    <mergeCell ref="B26:B27"/>
    <mergeCell ref="M26:M27"/>
    <mergeCell ref="C26:D27"/>
    <mergeCell ref="L26:L27"/>
    <mergeCell ref="N22:N23"/>
    <mergeCell ref="A20:A21"/>
    <mergeCell ref="H20:H21"/>
    <mergeCell ref="J20:J21"/>
    <mergeCell ref="H22:H23"/>
    <mergeCell ref="J22:J23"/>
    <mergeCell ref="M20:M21"/>
    <mergeCell ref="L20:L21"/>
    <mergeCell ref="N20:N21"/>
    <mergeCell ref="F22:F23"/>
    <mergeCell ref="F20:F21"/>
    <mergeCell ref="C22:D23"/>
    <mergeCell ref="M22:M23"/>
    <mergeCell ref="L22:L23"/>
    <mergeCell ref="N24:N25"/>
    <mergeCell ref="M28:M29"/>
    <mergeCell ref="C28:D29"/>
    <mergeCell ref="L28:L29"/>
    <mergeCell ref="N28:N29"/>
    <mergeCell ref="F32:F33"/>
    <mergeCell ref="M24:M25"/>
    <mergeCell ref="C20:D21"/>
    <mergeCell ref="L24:L25"/>
    <mergeCell ref="A24:A25"/>
    <mergeCell ref="B18:B19"/>
    <mergeCell ref="A28:A29"/>
    <mergeCell ref="B30:B31"/>
    <mergeCell ref="H36:H37"/>
    <mergeCell ref="J36:J37"/>
    <mergeCell ref="H30:H31"/>
    <mergeCell ref="J30:J31"/>
    <mergeCell ref="M36:M37"/>
    <mergeCell ref="C30:D31"/>
    <mergeCell ref="L36:L37"/>
    <mergeCell ref="F30:F31"/>
    <mergeCell ref="F36:F37"/>
    <mergeCell ref="N40:N41"/>
    <mergeCell ref="H40:H41"/>
    <mergeCell ref="J40:J41"/>
    <mergeCell ref="C38:D39"/>
    <mergeCell ref="L38:L39"/>
    <mergeCell ref="B24:B25"/>
    <mergeCell ref="M30:M31"/>
    <mergeCell ref="C24:D25"/>
    <mergeCell ref="L30:L31"/>
    <mergeCell ref="N30:N31"/>
    <mergeCell ref="N36:N37"/>
    <mergeCell ref="N26:N27"/>
    <mergeCell ref="H26:H27"/>
    <mergeCell ref="J26:J27"/>
    <mergeCell ref="F26:F27"/>
    <mergeCell ref="J38:J39"/>
    <mergeCell ref="N32:N33"/>
    <mergeCell ref="M38:M39"/>
    <mergeCell ref="B40:B41"/>
    <mergeCell ref="M40:M41"/>
    <mergeCell ref="C40:D41"/>
    <mergeCell ref="L40:L41"/>
    <mergeCell ref="F40:F41"/>
    <mergeCell ref="B32:B33"/>
    <mergeCell ref="F38:F39"/>
    <mergeCell ref="H54:H55"/>
    <mergeCell ref="M32:M33"/>
    <mergeCell ref="A42:A43"/>
    <mergeCell ref="B42:B43"/>
    <mergeCell ref="H42:H43"/>
    <mergeCell ref="L32:L33"/>
    <mergeCell ref="A38:A39"/>
    <mergeCell ref="B38:B39"/>
    <mergeCell ref="H38:H39"/>
    <mergeCell ref="A40:A41"/>
    <mergeCell ref="M42:M43"/>
    <mergeCell ref="C46:D47"/>
    <mergeCell ref="F46:F47"/>
    <mergeCell ref="H46:H47"/>
    <mergeCell ref="J46:J47"/>
    <mergeCell ref="L46:L47"/>
    <mergeCell ref="M46:M47"/>
    <mergeCell ref="A36:A37"/>
    <mergeCell ref="C50:D51"/>
    <mergeCell ref="F50:F51"/>
    <mergeCell ref="H50:H51"/>
    <mergeCell ref="J50:J51"/>
    <mergeCell ref="L50:L51"/>
    <mergeCell ref="A56:A57"/>
    <mergeCell ref="C42:D43"/>
    <mergeCell ref="L42:L43"/>
    <mergeCell ref="N42:N43"/>
    <mergeCell ref="F42:F43"/>
    <mergeCell ref="A48:A49"/>
    <mergeCell ref="B48:B49"/>
    <mergeCell ref="C48:D49"/>
    <mergeCell ref="F48:F49"/>
    <mergeCell ref="H48:H49"/>
    <mergeCell ref="J48:J49"/>
    <mergeCell ref="L48:L49"/>
    <mergeCell ref="M48:M49"/>
    <mergeCell ref="N48:N49"/>
    <mergeCell ref="A50:A51"/>
    <mergeCell ref="B50:B51"/>
    <mergeCell ref="M50:M51"/>
    <mergeCell ref="N50:N51"/>
    <mergeCell ref="M56:M57"/>
    <mergeCell ref="L56:L57"/>
    <mergeCell ref="A54:A55"/>
    <mergeCell ref="B54:B55"/>
    <mergeCell ref="M54:M55"/>
    <mergeCell ref="C54:D55"/>
    <mergeCell ref="F52:F53"/>
    <mergeCell ref="B36:B37"/>
    <mergeCell ref="C36:D37"/>
    <mergeCell ref="B52:B53"/>
    <mergeCell ref="B56:B57"/>
    <mergeCell ref="C56:D57"/>
    <mergeCell ref="A26:A27"/>
    <mergeCell ref="N56:N57"/>
    <mergeCell ref="A34:A35"/>
    <mergeCell ref="H34:H35"/>
    <mergeCell ref="J34:J35"/>
    <mergeCell ref="H56:H57"/>
    <mergeCell ref="J56:J57"/>
    <mergeCell ref="M34:M35"/>
    <mergeCell ref="L34:L35"/>
    <mergeCell ref="N34:N35"/>
    <mergeCell ref="F56:F57"/>
    <mergeCell ref="F34:F35"/>
    <mergeCell ref="C34:D35"/>
    <mergeCell ref="B34:B35"/>
    <mergeCell ref="N54:N55"/>
    <mergeCell ref="J54:J55"/>
    <mergeCell ref="J42:J43"/>
    <mergeCell ref="N46:N47"/>
    <mergeCell ref="P28:P29"/>
    <mergeCell ref="P18:P19"/>
    <mergeCell ref="H18:H19"/>
    <mergeCell ref="J18:J19"/>
    <mergeCell ref="F28:F29"/>
    <mergeCell ref="P32:P33"/>
    <mergeCell ref="P30:P31"/>
    <mergeCell ref="A60:A61"/>
    <mergeCell ref="B60:B61"/>
    <mergeCell ref="M60:M61"/>
    <mergeCell ref="C60:D61"/>
    <mergeCell ref="L60:L61"/>
    <mergeCell ref="N60:N61"/>
    <mergeCell ref="A52:A53"/>
    <mergeCell ref="H52:H53"/>
    <mergeCell ref="J52:J53"/>
    <mergeCell ref="H60:H61"/>
    <mergeCell ref="J60:J61"/>
    <mergeCell ref="M52:M53"/>
    <mergeCell ref="C52:D53"/>
    <mergeCell ref="L52:L53"/>
    <mergeCell ref="N52:N53"/>
    <mergeCell ref="P36:P37"/>
    <mergeCell ref="F60:F61"/>
    <mergeCell ref="P54:P55"/>
    <mergeCell ref="P2:P5"/>
    <mergeCell ref="P38:P39"/>
    <mergeCell ref="P56:P57"/>
    <mergeCell ref="P34:P35"/>
    <mergeCell ref="P60:P61"/>
    <mergeCell ref="P52:P53"/>
    <mergeCell ref="P26:P27"/>
    <mergeCell ref="P6:P7"/>
    <mergeCell ref="P14:P15"/>
    <mergeCell ref="P10:P11"/>
    <mergeCell ref="P12:P13"/>
    <mergeCell ref="P8:P9"/>
    <mergeCell ref="P16:P17"/>
    <mergeCell ref="P40:P41"/>
    <mergeCell ref="P42:P43"/>
    <mergeCell ref="P44:P45"/>
    <mergeCell ref="P58:P59"/>
    <mergeCell ref="P48:P49"/>
    <mergeCell ref="P46:P47"/>
    <mergeCell ref="P50:P51"/>
    <mergeCell ref="P22:P23"/>
    <mergeCell ref="P20:P21"/>
    <mergeCell ref="P24:P25"/>
  </mergeCells>
  <conditionalFormatting sqref="G6:G67">
    <cfRule type="cellIs" dxfId="7" priority="28" operator="between">
      <formula>36</formula>
      <formula>80</formula>
    </cfRule>
  </conditionalFormatting>
  <conditionalFormatting sqref="G6:G67">
    <cfRule type="cellIs" dxfId="6" priority="25" operator="between">
      <formula>36</formula>
      <formula>99</formula>
    </cfRule>
    <cfRule type="cellIs" dxfId="5" priority="26" operator="between">
      <formula>30</formula>
      <formula>35.99</formula>
    </cfRule>
    <cfRule type="cellIs" dxfId="4" priority="27" operator="between">
      <formula>25</formula>
      <formula>29.99</formula>
    </cfRule>
  </conditionalFormatting>
  <pageMargins left="0.11811023622047245" right="0.11811023622047245" top="0.19685039370078741" bottom="0.19685039370078741" header="0.31496062992125984" footer="0.31496062992125984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CB60"/>
  <sheetViews>
    <sheetView zoomScale="85" zoomScaleNormal="85" workbookViewId="0">
      <pane xSplit="5" topLeftCell="BF1" activePane="topRight" state="frozen"/>
      <selection activeCell="A4" sqref="A4"/>
      <selection pane="topRight" activeCell="BW8" sqref="BW8"/>
    </sheetView>
  </sheetViews>
  <sheetFormatPr baseColWidth="10" defaultRowHeight="15"/>
  <cols>
    <col min="1" max="1" width="4.42578125" customWidth="1"/>
    <col min="2" max="2" width="19.5703125" bestFit="1" customWidth="1"/>
    <col min="3" max="3" width="14.140625" customWidth="1"/>
    <col min="4" max="4" width="8.42578125" style="17" bestFit="1" customWidth="1"/>
    <col min="5" max="5" width="19.7109375" style="20" bestFit="1" customWidth="1"/>
    <col min="6" max="6" width="1.7109375" style="2" customWidth="1"/>
    <col min="7" max="7" width="5" style="17" customWidth="1"/>
    <col min="8" max="8" width="1.5703125" customWidth="1"/>
    <col min="9" max="9" width="5" style="17" customWidth="1"/>
    <col min="10" max="10" width="1.7109375" customWidth="1"/>
    <col min="11" max="11" width="6.28515625" style="17" customWidth="1"/>
    <col min="12" max="12" width="1.140625" style="2" customWidth="1"/>
    <col min="13" max="14" width="6.28515625" style="17" customWidth="1"/>
    <col min="15" max="15" width="1.5703125" customWidth="1"/>
    <col min="16" max="16" width="6.28515625" customWidth="1"/>
    <col min="17" max="17" width="1.5703125" customWidth="1"/>
    <col min="18" max="18" width="6.28515625" customWidth="1"/>
    <col min="19" max="19" width="1.5703125" customWidth="1"/>
    <col min="20" max="20" width="6.28515625" customWidth="1"/>
    <col min="21" max="21" width="1.5703125" customWidth="1"/>
    <col min="22" max="22" width="6.28515625" customWidth="1"/>
    <col min="23" max="23" width="1.5703125" customWidth="1"/>
    <col min="24" max="25" width="6.28515625" customWidth="1"/>
    <col min="26" max="26" width="1.5703125" customWidth="1"/>
    <col min="27" max="27" width="6.28515625" customWidth="1"/>
    <col min="28" max="28" width="1.5703125" customWidth="1"/>
    <col min="29" max="29" width="6.28515625" customWidth="1"/>
    <col min="30" max="30" width="1.5703125" customWidth="1"/>
    <col min="31" max="31" width="6.28515625" customWidth="1"/>
    <col min="32" max="32" width="1.5703125" customWidth="1"/>
    <col min="33" max="33" width="6.28515625" customWidth="1"/>
    <col min="34" max="34" width="1.5703125" customWidth="1"/>
    <col min="35" max="36" width="6.28515625" customWidth="1"/>
    <col min="37" max="37" width="1.5703125" customWidth="1"/>
    <col min="38" max="38" width="6.28515625" style="17" customWidth="1"/>
    <col min="39" max="39" width="1.5703125" style="17" customWidth="1"/>
    <col min="40" max="40" width="6.28515625" style="17" customWidth="1"/>
    <col min="41" max="41" width="1.5703125" style="17" customWidth="1"/>
    <col min="42" max="42" width="6.28515625" style="17" customWidth="1"/>
    <col min="43" max="43" width="1.5703125" style="17" customWidth="1"/>
    <col min="44" max="44" width="6.28515625" style="17" customWidth="1"/>
    <col min="45" max="45" width="1.5703125" customWidth="1"/>
    <col min="46" max="46" width="6.28515625" style="17" customWidth="1"/>
    <col min="47" max="47" width="6.28515625" customWidth="1"/>
    <col min="48" max="48" width="1.5703125" customWidth="1"/>
    <col min="49" max="49" width="6" style="17" customWidth="1"/>
    <col min="50" max="50" width="1.5703125" style="17" customWidth="1"/>
    <col min="51" max="51" width="6.28515625" style="17" customWidth="1"/>
    <col min="52" max="52" width="1.42578125" style="17" customWidth="1"/>
    <col min="53" max="53" width="6.28515625" style="17" customWidth="1"/>
    <col min="54" max="54" width="1.5703125" style="17" customWidth="1"/>
    <col min="55" max="55" width="6.28515625" style="17" customWidth="1"/>
    <col min="56" max="56" width="1.5703125" customWidth="1"/>
    <col min="57" max="57" width="6.28515625" style="17" customWidth="1"/>
    <col min="58" max="58" width="6.28515625" style="60" customWidth="1"/>
    <col min="59" max="59" width="1.5703125" customWidth="1"/>
    <col min="60" max="60" width="6.140625" customWidth="1"/>
    <col min="61" max="61" width="1.5703125" customWidth="1"/>
    <col min="62" max="62" width="6.28515625" customWidth="1"/>
    <col min="63" max="63" width="1.5703125" customWidth="1"/>
    <col min="64" max="64" width="6.28515625" customWidth="1"/>
    <col min="65" max="65" width="1.5703125" customWidth="1"/>
    <col min="66" max="66" width="6.28515625" customWidth="1"/>
    <col min="67" max="67" width="1.5703125" customWidth="1"/>
    <col min="68" max="69" width="6.28515625" customWidth="1"/>
    <col min="70" max="70" width="1.5703125" customWidth="1"/>
    <col min="71" max="71" width="6.28515625" customWidth="1"/>
    <col min="72" max="72" width="1.5703125" customWidth="1"/>
    <col min="73" max="73" width="6.28515625" customWidth="1"/>
    <col min="74" max="74" width="1.5703125" customWidth="1"/>
    <col min="75" max="75" width="6.28515625" customWidth="1"/>
    <col min="76" max="76" width="1.5703125" customWidth="1"/>
    <col min="77" max="77" width="6.28515625" customWidth="1"/>
    <col min="78" max="78" width="1.5703125" customWidth="1"/>
    <col min="79" max="83" width="6.28515625" customWidth="1"/>
  </cols>
  <sheetData>
    <row r="1" spans="1:80" ht="21">
      <c r="B1" s="100" t="s">
        <v>30</v>
      </c>
      <c r="C1" s="100"/>
      <c r="D1" s="100"/>
      <c r="E1" s="100"/>
      <c r="F1" s="100"/>
      <c r="G1" s="100"/>
      <c r="H1" s="100"/>
      <c r="I1" s="100"/>
    </row>
    <row r="2" spans="1:80">
      <c r="B2" s="8"/>
      <c r="C2" s="8"/>
      <c r="D2" s="15"/>
      <c r="E2" s="18"/>
      <c r="F2" s="10"/>
      <c r="G2" s="104" t="s">
        <v>77</v>
      </c>
      <c r="H2" s="105"/>
      <c r="I2" s="105"/>
      <c r="J2" s="105"/>
      <c r="K2" s="105"/>
      <c r="L2" s="105"/>
      <c r="M2" s="105"/>
      <c r="N2" s="42"/>
      <c r="P2" s="104" t="s">
        <v>82</v>
      </c>
      <c r="Q2" s="105"/>
      <c r="R2" s="105"/>
      <c r="S2" s="105"/>
      <c r="T2" s="105"/>
      <c r="U2" s="105"/>
      <c r="V2" s="105"/>
      <c r="X2" s="111" t="s">
        <v>79</v>
      </c>
      <c r="Y2" s="43"/>
      <c r="AA2" s="104" t="s">
        <v>83</v>
      </c>
      <c r="AB2" s="105"/>
      <c r="AC2" s="105"/>
      <c r="AD2" s="105"/>
      <c r="AE2" s="105"/>
      <c r="AF2" s="105"/>
      <c r="AG2" s="105"/>
      <c r="AI2" s="110" t="s">
        <v>80</v>
      </c>
      <c r="AJ2" s="48"/>
      <c r="AL2" s="104" t="s">
        <v>121</v>
      </c>
      <c r="AM2" s="105"/>
      <c r="AN2" s="105"/>
      <c r="AO2" s="105"/>
      <c r="AP2" s="105"/>
      <c r="AQ2" s="105"/>
      <c r="AR2" s="105"/>
      <c r="AT2" s="109" t="s">
        <v>123</v>
      </c>
      <c r="AU2" s="53"/>
      <c r="AW2" s="104" t="s">
        <v>142</v>
      </c>
      <c r="AX2" s="105"/>
      <c r="AY2" s="105"/>
      <c r="AZ2" s="105"/>
      <c r="BA2" s="105"/>
      <c r="BB2" s="105"/>
      <c r="BC2" s="105"/>
      <c r="BE2" s="106" t="s">
        <v>146</v>
      </c>
      <c r="BF2" s="61"/>
      <c r="BH2" s="104" t="s">
        <v>190</v>
      </c>
      <c r="BI2" s="105"/>
      <c r="BJ2" s="105"/>
      <c r="BK2" s="105"/>
      <c r="BL2" s="105"/>
      <c r="BM2" s="105"/>
      <c r="BN2" s="105"/>
      <c r="BP2" s="106" t="s">
        <v>191</v>
      </c>
      <c r="BQ2" s="61"/>
      <c r="BS2" s="104" t="s">
        <v>197</v>
      </c>
      <c r="BT2" s="105"/>
      <c r="BU2" s="105"/>
      <c r="BV2" s="105"/>
      <c r="BW2" s="105"/>
      <c r="BX2" s="105"/>
      <c r="BY2" s="105"/>
      <c r="CA2" s="106" t="s">
        <v>199</v>
      </c>
      <c r="CB2" s="61"/>
    </row>
    <row r="3" spans="1:80" ht="18.75">
      <c r="B3" s="11" t="s">
        <v>31</v>
      </c>
      <c r="C3" s="11"/>
      <c r="D3" s="16"/>
      <c r="E3" s="19" t="s">
        <v>23</v>
      </c>
      <c r="F3" s="10"/>
      <c r="G3" s="15"/>
      <c r="H3" s="8"/>
      <c r="I3" s="15"/>
      <c r="P3" s="15"/>
      <c r="Q3" s="8"/>
      <c r="R3" s="15"/>
      <c r="T3" s="17"/>
      <c r="U3" s="2"/>
      <c r="V3" s="17"/>
      <c r="W3" s="17"/>
      <c r="X3" s="111"/>
      <c r="Y3" s="43"/>
      <c r="AA3" s="15"/>
      <c r="AB3" s="8"/>
      <c r="AC3" s="15"/>
      <c r="AE3" s="17"/>
      <c r="AF3" s="2"/>
      <c r="AG3" s="17"/>
      <c r="AH3" s="17"/>
      <c r="AI3" s="110"/>
      <c r="AJ3" s="48"/>
      <c r="AL3" s="15"/>
      <c r="AM3" s="15"/>
      <c r="AN3" s="15"/>
      <c r="AQ3" s="40"/>
      <c r="AS3" s="17"/>
      <c r="AT3" s="109"/>
      <c r="AU3" s="53"/>
      <c r="AW3" s="15"/>
      <c r="AX3" s="15"/>
      <c r="AY3" s="15"/>
      <c r="BB3" s="40"/>
      <c r="BD3" s="17"/>
      <c r="BE3" s="106"/>
      <c r="BF3" s="61"/>
      <c r="BH3" s="15"/>
      <c r="BI3" s="15"/>
      <c r="BJ3" s="15"/>
      <c r="BK3" s="17"/>
      <c r="BL3" s="17"/>
      <c r="BM3" s="40"/>
      <c r="BN3" s="17"/>
      <c r="BO3" s="17"/>
      <c r="BP3" s="106"/>
      <c r="BQ3" s="61"/>
      <c r="BS3" s="15"/>
      <c r="BT3" s="15"/>
      <c r="BU3" s="15"/>
      <c r="BV3" s="17"/>
      <c r="BW3" s="17"/>
      <c r="BX3" s="40"/>
      <c r="BY3" s="17"/>
      <c r="BZ3" s="17"/>
      <c r="CA3" s="106"/>
      <c r="CB3" s="61"/>
    </row>
    <row r="4" spans="1:80" ht="15" customHeight="1">
      <c r="G4" s="101" t="s">
        <v>24</v>
      </c>
      <c r="I4" s="101" t="s">
        <v>25</v>
      </c>
      <c r="K4" s="101" t="s">
        <v>26</v>
      </c>
      <c r="L4" s="13"/>
      <c r="M4" s="101" t="s">
        <v>37</v>
      </c>
      <c r="N4" s="41"/>
      <c r="O4" s="38"/>
      <c r="P4" s="101" t="s">
        <v>24</v>
      </c>
      <c r="R4" s="101" t="s">
        <v>25</v>
      </c>
      <c r="T4" s="101" t="s">
        <v>26</v>
      </c>
      <c r="U4" s="13"/>
      <c r="V4" s="101" t="s">
        <v>78</v>
      </c>
      <c r="W4" s="35"/>
      <c r="X4" s="111"/>
      <c r="Y4" s="43"/>
      <c r="Z4" s="38"/>
      <c r="AA4" s="101" t="s">
        <v>24</v>
      </c>
      <c r="AC4" s="101" t="s">
        <v>25</v>
      </c>
      <c r="AE4" s="101" t="s">
        <v>26</v>
      </c>
      <c r="AF4" s="13"/>
      <c r="AG4" s="101" t="s">
        <v>81</v>
      </c>
      <c r="AH4" s="35"/>
      <c r="AI4" s="110"/>
      <c r="AJ4" s="48"/>
      <c r="AK4" s="38"/>
      <c r="AL4" s="101" t="s">
        <v>24</v>
      </c>
      <c r="AN4" s="101" t="s">
        <v>25</v>
      </c>
      <c r="AP4" s="107" t="s">
        <v>26</v>
      </c>
      <c r="AQ4" s="58"/>
      <c r="AR4" s="107" t="s">
        <v>122</v>
      </c>
      <c r="AS4" s="52"/>
      <c r="AT4" s="109"/>
      <c r="AU4" s="53"/>
      <c r="AV4" s="38"/>
      <c r="AW4" s="101" t="s">
        <v>24</v>
      </c>
      <c r="AY4" s="101" t="s">
        <v>25</v>
      </c>
      <c r="BA4" s="107" t="s">
        <v>26</v>
      </c>
      <c r="BB4" s="13"/>
      <c r="BC4" s="107" t="s">
        <v>193</v>
      </c>
      <c r="BD4" s="57"/>
      <c r="BE4" s="106"/>
      <c r="BF4" s="61"/>
      <c r="BG4" s="38"/>
      <c r="BH4" s="101" t="s">
        <v>24</v>
      </c>
      <c r="BI4" s="17"/>
      <c r="BJ4" s="101" t="s">
        <v>25</v>
      </c>
      <c r="BK4" s="17"/>
      <c r="BL4" s="107" t="s">
        <v>26</v>
      </c>
      <c r="BM4" s="13"/>
      <c r="BN4" s="107" t="s">
        <v>192</v>
      </c>
      <c r="BO4" s="71"/>
      <c r="BP4" s="106"/>
      <c r="BQ4" s="61"/>
      <c r="BR4" s="38"/>
      <c r="BS4" s="101" t="s">
        <v>24</v>
      </c>
      <c r="BT4" s="17"/>
      <c r="BU4" s="101" t="s">
        <v>25</v>
      </c>
      <c r="BV4" s="17"/>
      <c r="BW4" s="107" t="s">
        <v>26</v>
      </c>
      <c r="BX4" s="13"/>
      <c r="BY4" s="107" t="s">
        <v>198</v>
      </c>
      <c r="BZ4" s="76"/>
      <c r="CA4" s="106"/>
      <c r="CB4" s="61"/>
    </row>
    <row r="5" spans="1:80" ht="15.75">
      <c r="B5" t="s">
        <v>28</v>
      </c>
      <c r="C5" t="s">
        <v>36</v>
      </c>
      <c r="D5" s="17" t="s">
        <v>35</v>
      </c>
      <c r="E5" s="20" t="s">
        <v>29</v>
      </c>
      <c r="F5" s="3"/>
      <c r="G5" s="103"/>
      <c r="I5" s="102"/>
      <c r="K5" s="102"/>
      <c r="L5" s="13"/>
      <c r="M5" s="102"/>
      <c r="N5" s="47" t="s">
        <v>112</v>
      </c>
      <c r="O5" s="38"/>
      <c r="P5" s="103"/>
      <c r="R5" s="102"/>
      <c r="T5" s="102"/>
      <c r="U5" s="13"/>
      <c r="V5" s="102"/>
      <c r="W5" s="13"/>
      <c r="X5" s="111"/>
      <c r="Y5" s="47" t="s">
        <v>112</v>
      </c>
      <c r="Z5" s="38"/>
      <c r="AA5" s="103"/>
      <c r="AC5" s="102"/>
      <c r="AE5" s="102"/>
      <c r="AF5" s="13"/>
      <c r="AG5" s="102"/>
      <c r="AH5" s="13"/>
      <c r="AI5" s="110"/>
      <c r="AJ5" s="47" t="s">
        <v>112</v>
      </c>
      <c r="AK5" s="38"/>
      <c r="AL5" s="103"/>
      <c r="AN5" s="102"/>
      <c r="AP5" s="108"/>
      <c r="AQ5" s="58"/>
      <c r="AR5" s="108"/>
      <c r="AS5" s="13"/>
      <c r="AT5" s="109"/>
      <c r="AU5" s="47" t="s">
        <v>112</v>
      </c>
      <c r="AV5" s="38"/>
      <c r="AW5" s="103"/>
      <c r="AY5" s="102"/>
      <c r="BA5" s="108"/>
      <c r="BB5" s="13"/>
      <c r="BC5" s="108"/>
      <c r="BD5" s="13"/>
      <c r="BE5" s="106"/>
      <c r="BF5" s="47" t="s">
        <v>112</v>
      </c>
      <c r="BG5" s="38"/>
      <c r="BH5" s="103"/>
      <c r="BI5" s="17"/>
      <c r="BJ5" s="102"/>
      <c r="BK5" s="17"/>
      <c r="BL5" s="108"/>
      <c r="BM5" s="13"/>
      <c r="BN5" s="108"/>
      <c r="BO5" s="13"/>
      <c r="BP5" s="106"/>
      <c r="BQ5" s="47" t="s">
        <v>112</v>
      </c>
      <c r="BR5" s="38"/>
      <c r="BS5" s="103"/>
      <c r="BT5" s="17"/>
      <c r="BU5" s="102"/>
      <c r="BV5" s="17"/>
      <c r="BW5" s="108"/>
      <c r="BX5" s="13"/>
      <c r="BY5" s="108"/>
      <c r="BZ5" s="13"/>
      <c r="CA5" s="106"/>
      <c r="CB5" s="47" t="s">
        <v>112</v>
      </c>
    </row>
    <row r="6" spans="1:80" s="5" customFormat="1" ht="12" customHeight="1">
      <c r="A6" s="37" t="s">
        <v>0</v>
      </c>
      <c r="B6" s="23" t="s">
        <v>54</v>
      </c>
      <c r="C6" s="23" t="s">
        <v>53</v>
      </c>
      <c r="D6" s="29">
        <v>37832</v>
      </c>
      <c r="E6" s="32" t="s">
        <v>34</v>
      </c>
      <c r="F6" s="6"/>
      <c r="G6" s="21">
        <v>31</v>
      </c>
      <c r="I6" s="28">
        <v>28</v>
      </c>
      <c r="K6" s="28">
        <f>SUM(G6+I6)</f>
        <v>59</v>
      </c>
      <c r="L6" s="14"/>
      <c r="M6" s="22">
        <v>21</v>
      </c>
      <c r="N6" s="22">
        <f>AVERAGE(G6,I6)</f>
        <v>29.5</v>
      </c>
      <c r="O6" s="39"/>
      <c r="P6" s="45">
        <v>36</v>
      </c>
      <c r="R6" s="21">
        <v>32</v>
      </c>
      <c r="T6" s="21">
        <f>SUM(P6:R6)</f>
        <v>68</v>
      </c>
      <c r="U6" s="34"/>
      <c r="V6" s="22">
        <v>18</v>
      </c>
      <c r="W6" s="40"/>
      <c r="X6" s="22">
        <f>SUM(M6,V6)</f>
        <v>39</v>
      </c>
      <c r="Y6" s="22">
        <f>AVERAGE(R6,P6,I6,G6)</f>
        <v>31.75</v>
      </c>
      <c r="Z6" s="39"/>
      <c r="AA6" s="28">
        <v>29</v>
      </c>
      <c r="AB6" s="49"/>
      <c r="AC6" s="21">
        <v>31</v>
      </c>
      <c r="AE6" s="21">
        <f>SUM(AA6:AC6)</f>
        <v>60</v>
      </c>
      <c r="AF6" s="34"/>
      <c r="AG6" s="22">
        <v>23</v>
      </c>
      <c r="AH6" s="40"/>
      <c r="AI6" s="50">
        <f>SUM(X6,AG6)</f>
        <v>62</v>
      </c>
      <c r="AJ6" s="40">
        <f>AVERAGE(AC6,AA6,R6,P6,I6,G6)</f>
        <v>31.166666666666668</v>
      </c>
      <c r="AK6" s="39"/>
      <c r="AL6" s="28">
        <v>29</v>
      </c>
      <c r="AM6" s="17"/>
      <c r="AN6" s="21">
        <v>30</v>
      </c>
      <c r="AO6" s="17"/>
      <c r="AP6" s="28">
        <f>SUM(AL6:AN6)</f>
        <v>59</v>
      </c>
      <c r="AQ6" s="17"/>
      <c r="AR6" s="22">
        <v>25</v>
      </c>
      <c r="AT6" s="50">
        <f>SUM(AR6,AI6)</f>
        <v>87</v>
      </c>
      <c r="AU6" s="51">
        <f>AVERAGE(G6,I6,P6,R6,AA6,AC6,AL6,AN6)</f>
        <v>30.75</v>
      </c>
      <c r="AV6" s="39"/>
      <c r="AW6" s="21">
        <v>31</v>
      </c>
      <c r="AX6" s="65"/>
      <c r="AY6" s="21">
        <v>30</v>
      </c>
      <c r="AZ6" s="65"/>
      <c r="BA6" s="21">
        <v>61</v>
      </c>
      <c r="BB6" s="17"/>
      <c r="BC6" s="22">
        <v>23</v>
      </c>
      <c r="BE6" s="50">
        <f>SUM(AT6,BC6)</f>
        <v>110</v>
      </c>
      <c r="BF6" s="62">
        <f>AVERAGE(AY6,AW6,AN6,AL6,AC6,AA6,R6,P6,I6,G6)</f>
        <v>30.7</v>
      </c>
      <c r="BG6" s="39"/>
      <c r="BH6" s="28">
        <v>29</v>
      </c>
      <c r="BI6" s="65"/>
      <c r="BJ6" s="21">
        <v>33</v>
      </c>
      <c r="BK6" s="65"/>
      <c r="BL6" s="21">
        <f>SUM(BH6:BJ6)</f>
        <v>62</v>
      </c>
      <c r="BM6" s="17"/>
      <c r="BN6" s="22">
        <v>24</v>
      </c>
      <c r="BP6" s="50">
        <f>SUM(BE6,BN6)</f>
        <v>134</v>
      </c>
      <c r="BQ6" s="62">
        <f>AVERAGE(BH6:BJ6,AW6:AY6,AL6:AN6,AA6:AC6,P6:R6,G6:I6)</f>
        <v>30.75</v>
      </c>
      <c r="BR6" s="39"/>
      <c r="BS6" s="28">
        <v>27</v>
      </c>
      <c r="BT6" s="65"/>
      <c r="BU6" s="28">
        <v>27</v>
      </c>
      <c r="BV6" s="65"/>
      <c r="BW6" s="28">
        <f>SUM(BS6:BU6)</f>
        <v>54</v>
      </c>
      <c r="BX6" s="17"/>
      <c r="BY6" s="75">
        <v>25</v>
      </c>
      <c r="CA6" s="50">
        <f>SUM(BP6,BY6)</f>
        <v>159</v>
      </c>
      <c r="CB6" s="62">
        <f>AVERAGE(BU6,BS6,BJ6,BH6,AY6,AW6,AN6,AL6,AC6,AA6,R6,P6,I6,G6)</f>
        <v>30.214285714285715</v>
      </c>
    </row>
    <row r="7" spans="1:80" s="5" customFormat="1" ht="12" customHeight="1">
      <c r="A7" s="37" t="s">
        <v>1</v>
      </c>
      <c r="B7" s="23" t="s">
        <v>38</v>
      </c>
      <c r="C7" s="23" t="s">
        <v>39</v>
      </c>
      <c r="D7" s="29">
        <v>37751</v>
      </c>
      <c r="E7" s="31" t="s">
        <v>34</v>
      </c>
      <c r="F7" s="6"/>
      <c r="G7" s="21">
        <v>32</v>
      </c>
      <c r="I7" s="28">
        <v>27</v>
      </c>
      <c r="K7" s="28">
        <f>SUM(G7+I7)</f>
        <v>59</v>
      </c>
      <c r="L7" s="14"/>
      <c r="M7" s="22">
        <v>21</v>
      </c>
      <c r="N7" s="22">
        <f>AVERAGE(G7,I7)</f>
        <v>29.5</v>
      </c>
      <c r="O7" s="39"/>
      <c r="P7" s="21">
        <v>31</v>
      </c>
      <c r="R7" s="28">
        <v>27</v>
      </c>
      <c r="T7" s="28">
        <f>SUM(P7:R7)</f>
        <v>58</v>
      </c>
      <c r="U7" s="34"/>
      <c r="V7" s="22">
        <v>25</v>
      </c>
      <c r="W7" s="40"/>
      <c r="X7" s="22">
        <f>SUM(M7,V7)</f>
        <v>46</v>
      </c>
      <c r="Y7" s="22">
        <f>AVERAGE(R7,P7,I7,G7)</f>
        <v>29.25</v>
      </c>
      <c r="Z7" s="39"/>
      <c r="AA7" s="21">
        <v>33</v>
      </c>
      <c r="AB7" s="49"/>
      <c r="AC7" s="21">
        <v>30</v>
      </c>
      <c r="AE7" s="21">
        <f>SUM(AA7:AC7)</f>
        <v>63</v>
      </c>
      <c r="AF7" s="34"/>
      <c r="AG7" s="22">
        <v>20</v>
      </c>
      <c r="AH7" s="40"/>
      <c r="AI7" s="50">
        <f>SUM(X7,AG7)</f>
        <v>66</v>
      </c>
      <c r="AJ7" s="40">
        <f>AVERAGE(AC7,AA7,R7,P7,I7,G7)</f>
        <v>30</v>
      </c>
      <c r="AK7" s="39"/>
      <c r="AL7" s="21">
        <v>30</v>
      </c>
      <c r="AM7" s="17"/>
      <c r="AN7" s="21">
        <v>32</v>
      </c>
      <c r="AO7" s="17"/>
      <c r="AP7" s="21">
        <f>SUM(AL7:AN7)</f>
        <v>62</v>
      </c>
      <c r="AQ7" s="17"/>
      <c r="AR7" s="22">
        <v>21</v>
      </c>
      <c r="AT7" s="50">
        <f>SUM(AR7,AI7)</f>
        <v>87</v>
      </c>
      <c r="AU7" s="51">
        <f>AVERAGE(G7,I7,P7,R7,AA7,AC7,AL7,AN7)</f>
        <v>30.25</v>
      </c>
      <c r="AV7" s="39"/>
      <c r="AW7" s="21">
        <v>30</v>
      </c>
      <c r="AX7" s="65"/>
      <c r="AY7" s="28">
        <v>29</v>
      </c>
      <c r="AZ7" s="65"/>
      <c r="BA7" s="28">
        <v>59</v>
      </c>
      <c r="BB7" s="17"/>
      <c r="BC7" s="22">
        <v>24</v>
      </c>
      <c r="BE7" s="50">
        <v>111</v>
      </c>
      <c r="BF7" s="62">
        <f>AVERAGE(AY7,AW7,AN7,AL7,AC7,AA7,R7,P7,I7,G7)</f>
        <v>30.1</v>
      </c>
      <c r="BG7" s="39"/>
      <c r="BH7" s="21">
        <v>31</v>
      </c>
      <c r="BI7" s="65"/>
      <c r="BJ7" s="28">
        <v>27</v>
      </c>
      <c r="BK7" s="65"/>
      <c r="BL7" s="28">
        <f>SUM(BH7:BJ7)</f>
        <v>58</v>
      </c>
      <c r="BM7" s="17"/>
      <c r="BN7" s="22">
        <v>25</v>
      </c>
      <c r="BP7" s="50">
        <f>SUM(BE7,BN7)</f>
        <v>136</v>
      </c>
      <c r="BQ7" s="62">
        <f>AVERAGE(BH7:BJ7,AW7:AY7,AL7:AN7,AA7:AC7,P7:R7,G7:I7)</f>
        <v>29.916666666666668</v>
      </c>
      <c r="BR7" s="39"/>
      <c r="BS7" s="21">
        <v>30</v>
      </c>
      <c r="BT7" s="65"/>
      <c r="BU7" s="21">
        <v>33</v>
      </c>
      <c r="BV7" s="65"/>
      <c r="BW7" s="21">
        <f>SUM(BS7:BU7)</f>
        <v>63</v>
      </c>
      <c r="BX7" s="17"/>
      <c r="BY7" s="75">
        <v>18</v>
      </c>
      <c r="CA7" s="50">
        <f>SUM(BP7,BY7)</f>
        <v>154</v>
      </c>
      <c r="CB7" s="62">
        <f>AVERAGE(BU7,BS7,BJ7,BH7,AY7,AW7,AN7,AL7,AC7,AA7,R7,P7,I7,G7)</f>
        <v>30.142857142857142</v>
      </c>
    </row>
    <row r="8" spans="1:80" s="5" customFormat="1" ht="12" customHeight="1">
      <c r="A8" s="37" t="s">
        <v>2</v>
      </c>
      <c r="B8" s="23" t="s">
        <v>32</v>
      </c>
      <c r="C8" s="23" t="s">
        <v>33</v>
      </c>
      <c r="D8" s="29">
        <v>37834</v>
      </c>
      <c r="E8" s="31" t="s">
        <v>34</v>
      </c>
      <c r="F8" s="6"/>
      <c r="G8" s="21">
        <v>31</v>
      </c>
      <c r="I8" s="21">
        <v>30</v>
      </c>
      <c r="K8" s="21">
        <f t="shared" ref="K8" si="0">SUM(G8+I8)</f>
        <v>61</v>
      </c>
      <c r="L8" s="14"/>
      <c r="M8" s="22">
        <v>19</v>
      </c>
      <c r="N8" s="22">
        <f t="shared" ref="N8" si="1">AVERAGE(G8,I8)</f>
        <v>30.5</v>
      </c>
      <c r="O8" s="39"/>
      <c r="P8" s="21">
        <v>35</v>
      </c>
      <c r="R8" s="21">
        <v>31</v>
      </c>
      <c r="T8" s="21">
        <f t="shared" ref="T8" si="2">SUM(P8:R8)</f>
        <v>66</v>
      </c>
      <c r="U8" s="34"/>
      <c r="V8" s="22">
        <v>21</v>
      </c>
      <c r="W8" s="40"/>
      <c r="X8" s="22">
        <f t="shared" ref="X8" si="3">SUM(M8,V8)</f>
        <v>40</v>
      </c>
      <c r="Y8" s="22">
        <f t="shared" ref="Y8" si="4">AVERAGE(R8,P8,I8,G8)</f>
        <v>31.75</v>
      </c>
      <c r="Z8" s="39"/>
      <c r="AA8" s="21">
        <v>32</v>
      </c>
      <c r="AB8" s="49"/>
      <c r="AC8" s="28">
        <v>27</v>
      </c>
      <c r="AE8" s="28">
        <f t="shared" ref="AE8" si="5">SUM(AA8:AC8)</f>
        <v>59</v>
      </c>
      <c r="AF8" s="34"/>
      <c r="AG8" s="22">
        <v>24</v>
      </c>
      <c r="AH8" s="40"/>
      <c r="AI8" s="50">
        <f t="shared" ref="AI8" si="6">SUM(X8,AG8)</f>
        <v>64</v>
      </c>
      <c r="AJ8" s="40">
        <f t="shared" ref="AJ8" si="7">AVERAGE(AC8,AA8,R8,P8,I8,G8)</f>
        <v>31</v>
      </c>
      <c r="AK8" s="39"/>
      <c r="AL8" s="21">
        <v>35</v>
      </c>
      <c r="AM8" s="17"/>
      <c r="AN8" s="21">
        <v>31</v>
      </c>
      <c r="AO8" s="17"/>
      <c r="AP8" s="21">
        <f t="shared" ref="AP8" si="8">SUM(AL8:AN8)</f>
        <v>66</v>
      </c>
      <c r="AQ8" s="17"/>
      <c r="AR8" s="22">
        <v>17</v>
      </c>
      <c r="AT8" s="50">
        <f t="shared" ref="AT8" si="9">SUM(AR8,AI8)</f>
        <v>81</v>
      </c>
      <c r="AU8" s="51">
        <f t="shared" ref="AU8:AU9" si="10">AVERAGE(G8,I8,P8,R8,AA8,AC8,AL8,AN8)</f>
        <v>31.5</v>
      </c>
      <c r="AV8" s="39"/>
      <c r="AW8" s="36">
        <v>36</v>
      </c>
      <c r="AX8" s="65"/>
      <c r="AY8" s="21">
        <v>32</v>
      </c>
      <c r="AZ8" s="65"/>
      <c r="BA8" s="21">
        <v>68</v>
      </c>
      <c r="BB8" s="17"/>
      <c r="BC8" s="22">
        <v>17</v>
      </c>
      <c r="BE8" s="50">
        <f t="shared" ref="BE8:BE9" si="11">SUM(AT8,BC8)</f>
        <v>98</v>
      </c>
      <c r="BF8" s="62">
        <f t="shared" ref="BF8:BF9" si="12">AVERAGE(AY8,AW8,AN8,AL8,AC8,AA8,R8,P8,I8,G8)</f>
        <v>32</v>
      </c>
      <c r="BG8" s="39"/>
      <c r="BH8" s="28">
        <v>29</v>
      </c>
      <c r="BI8" s="65"/>
      <c r="BJ8" s="21">
        <v>35</v>
      </c>
      <c r="BK8" s="65"/>
      <c r="BL8" s="21">
        <f t="shared" ref="BL8:BL9" si="13">SUM(BH8:BJ8)</f>
        <v>64</v>
      </c>
      <c r="BM8" s="17"/>
      <c r="BN8" s="22">
        <v>22</v>
      </c>
      <c r="BP8" s="50">
        <f t="shared" ref="BP8:BP9" si="14">SUM(BE8,BN8)</f>
        <v>120</v>
      </c>
      <c r="BQ8" s="62">
        <f t="shared" ref="BQ8:BQ9" si="15">AVERAGE(BH8:BJ8,AW8:AY8,AL8:AN8,AA8:AC8,P8:R8,G8:I8)</f>
        <v>32</v>
      </c>
      <c r="BR8" s="39"/>
      <c r="BS8" s="21">
        <v>32</v>
      </c>
      <c r="BT8" s="65"/>
      <c r="BU8" s="28">
        <v>28</v>
      </c>
      <c r="BV8" s="65"/>
      <c r="BW8" s="21">
        <f t="shared" ref="BW8:BW35" si="16">SUM(BS8:BU8)</f>
        <v>60</v>
      </c>
      <c r="BX8" s="17"/>
      <c r="BY8" s="75">
        <v>23</v>
      </c>
      <c r="CA8" s="50">
        <f t="shared" ref="CA8:CA35" si="17">SUM(BP8,BY8)</f>
        <v>143</v>
      </c>
      <c r="CB8" s="62">
        <f t="shared" ref="CB8:CB35" si="18">AVERAGE(BU8,BS8,BJ8,BH8,AY8,AW8,AN8,AL8,AC8,AA8,R8,P8,I8,G8)</f>
        <v>31.714285714285715</v>
      </c>
    </row>
    <row r="9" spans="1:80" s="5" customFormat="1" ht="12" customHeight="1">
      <c r="A9" s="37" t="s">
        <v>3</v>
      </c>
      <c r="B9" s="23" t="s">
        <v>73</v>
      </c>
      <c r="C9" s="23" t="s">
        <v>74</v>
      </c>
      <c r="D9" s="29">
        <v>41340</v>
      </c>
      <c r="E9" s="32" t="s">
        <v>75</v>
      </c>
      <c r="F9" s="6"/>
      <c r="G9" s="21">
        <v>30</v>
      </c>
      <c r="I9" s="21">
        <v>33</v>
      </c>
      <c r="K9" s="21">
        <f t="shared" ref="K9" si="19">SUM(G9+I9)</f>
        <v>63</v>
      </c>
      <c r="L9" s="14"/>
      <c r="M9" s="22">
        <v>17</v>
      </c>
      <c r="N9" s="22">
        <f t="shared" ref="N9" si="20">AVERAGE(G9,I9)</f>
        <v>31.5</v>
      </c>
      <c r="O9" s="39"/>
      <c r="P9" s="21">
        <v>32</v>
      </c>
      <c r="R9" s="21">
        <v>32</v>
      </c>
      <c r="T9" s="21">
        <f t="shared" ref="T9:T12" si="21">SUM(P9:R9)</f>
        <v>64</v>
      </c>
      <c r="U9" s="34"/>
      <c r="V9" s="22">
        <v>23</v>
      </c>
      <c r="W9" s="40"/>
      <c r="X9" s="22">
        <f t="shared" ref="X9" si="22">SUM(M9,V9)</f>
        <v>40</v>
      </c>
      <c r="Y9" s="22">
        <f t="shared" ref="Y9" si="23">AVERAGE(R9,P9,I9,G9)</f>
        <v>31.75</v>
      </c>
      <c r="Z9" s="39"/>
      <c r="AA9" s="21">
        <v>34</v>
      </c>
      <c r="AB9" s="49"/>
      <c r="AC9" s="21">
        <v>31</v>
      </c>
      <c r="AE9" s="21">
        <f t="shared" ref="AE9" si="24">SUM(AA9:AC9)</f>
        <v>65</v>
      </c>
      <c r="AF9" s="34"/>
      <c r="AG9" s="22">
        <v>18</v>
      </c>
      <c r="AH9" s="40"/>
      <c r="AI9" s="50">
        <f t="shared" ref="AI9" si="25">SUM(X9,AG9)</f>
        <v>58</v>
      </c>
      <c r="AJ9" s="40">
        <f t="shared" ref="AJ9" si="26">AVERAGE(AC9,AA9,R9,P9,I9,G9)</f>
        <v>32</v>
      </c>
      <c r="AK9" s="39"/>
      <c r="AL9" s="28">
        <v>28</v>
      </c>
      <c r="AM9" s="17"/>
      <c r="AN9" s="21">
        <v>32</v>
      </c>
      <c r="AO9" s="17"/>
      <c r="AP9" s="21">
        <f t="shared" ref="AP9" si="27">SUM(AL9:AN9)</f>
        <v>60</v>
      </c>
      <c r="AQ9" s="17"/>
      <c r="AR9" s="22">
        <v>23</v>
      </c>
      <c r="AT9" s="50">
        <f t="shared" ref="AT9" si="28">SUM(AR9,AI9)</f>
        <v>81</v>
      </c>
      <c r="AU9" s="51">
        <f t="shared" si="10"/>
        <v>31.5</v>
      </c>
      <c r="AV9" s="39"/>
      <c r="AW9" s="36">
        <v>36</v>
      </c>
      <c r="AX9" s="65"/>
      <c r="AY9" s="21">
        <v>34</v>
      </c>
      <c r="AZ9" s="65"/>
      <c r="BA9" s="21">
        <v>70</v>
      </c>
      <c r="BB9" s="17"/>
      <c r="BC9" s="22">
        <v>16</v>
      </c>
      <c r="BE9" s="50">
        <f t="shared" si="11"/>
        <v>97</v>
      </c>
      <c r="BF9" s="62">
        <f t="shared" si="12"/>
        <v>32.200000000000003</v>
      </c>
      <c r="BG9" s="39"/>
      <c r="BH9" s="45">
        <v>37</v>
      </c>
      <c r="BI9" s="65"/>
      <c r="BJ9" s="21">
        <v>33</v>
      </c>
      <c r="BK9" s="65"/>
      <c r="BL9" s="21">
        <f t="shared" si="13"/>
        <v>70</v>
      </c>
      <c r="BM9" s="17"/>
      <c r="BN9" s="22">
        <v>15</v>
      </c>
      <c r="BP9" s="50">
        <f t="shared" si="14"/>
        <v>112</v>
      </c>
      <c r="BQ9" s="62">
        <f t="shared" si="15"/>
        <v>32.666666666666664</v>
      </c>
      <c r="BR9" s="39"/>
      <c r="BS9" s="21">
        <v>32</v>
      </c>
      <c r="BT9" s="65"/>
      <c r="BU9" s="21">
        <v>30</v>
      </c>
      <c r="BV9" s="65"/>
      <c r="BW9" s="21">
        <f t="shared" si="16"/>
        <v>62</v>
      </c>
      <c r="BX9" s="17"/>
      <c r="BY9" s="75">
        <v>20</v>
      </c>
      <c r="CA9" s="50">
        <f t="shared" si="17"/>
        <v>132</v>
      </c>
      <c r="CB9" s="62">
        <f t="shared" si="18"/>
        <v>32.428571428571431</v>
      </c>
    </row>
    <row r="10" spans="1:80" s="5" customFormat="1" ht="14.25" customHeight="1">
      <c r="A10" s="37" t="s">
        <v>4</v>
      </c>
      <c r="B10" s="23" t="s">
        <v>40</v>
      </c>
      <c r="C10" s="23" t="s">
        <v>41</v>
      </c>
      <c r="D10" s="29">
        <v>38641</v>
      </c>
      <c r="E10" s="31" t="s">
        <v>34</v>
      </c>
      <c r="F10" s="4"/>
      <c r="G10" s="28">
        <v>28</v>
      </c>
      <c r="I10" s="28">
        <v>26</v>
      </c>
      <c r="K10" s="28">
        <f>SUM(G10+I10)</f>
        <v>54</v>
      </c>
      <c r="L10" s="14"/>
      <c r="M10" s="22">
        <v>24</v>
      </c>
      <c r="N10" s="22">
        <f>AVERAGE(G10,I10)</f>
        <v>27</v>
      </c>
      <c r="O10" s="39"/>
      <c r="P10" s="45">
        <v>37</v>
      </c>
      <c r="R10" s="21">
        <v>33</v>
      </c>
      <c r="T10" s="21">
        <f>SUM(P10:R10)</f>
        <v>70</v>
      </c>
      <c r="U10" s="34"/>
      <c r="V10" s="22">
        <v>15</v>
      </c>
      <c r="W10" s="40"/>
      <c r="X10" s="22">
        <f>SUM(M10,V10)</f>
        <v>39</v>
      </c>
      <c r="Y10" s="22">
        <f>AVERAGE(R10,P10,I10,G10)</f>
        <v>31</v>
      </c>
      <c r="Z10" s="39"/>
      <c r="AA10" s="28">
        <v>26</v>
      </c>
      <c r="AB10" s="49"/>
      <c r="AC10" s="21">
        <v>31</v>
      </c>
      <c r="AE10" s="28">
        <f>SUM(AA10:AC10)</f>
        <v>57</v>
      </c>
      <c r="AF10" s="34"/>
      <c r="AG10" s="22">
        <v>25</v>
      </c>
      <c r="AH10" s="40"/>
      <c r="AI10" s="50">
        <f>SUM(X10,AG10)</f>
        <v>64</v>
      </c>
      <c r="AJ10" s="40">
        <f>AVERAGE(AC10,AA10,R10,P10,I10,G10)</f>
        <v>30.166666666666668</v>
      </c>
      <c r="AK10" s="39"/>
      <c r="AL10" s="22">
        <v>37</v>
      </c>
      <c r="AM10" s="17"/>
      <c r="AN10" s="21">
        <v>33</v>
      </c>
      <c r="AO10" s="17"/>
      <c r="AP10" s="21">
        <f>SUM(AL10:AN10)</f>
        <v>70</v>
      </c>
      <c r="AQ10" s="17"/>
      <c r="AR10" s="22">
        <v>13</v>
      </c>
      <c r="AT10" s="50">
        <f>SUM(AR10,AI10)</f>
        <v>77</v>
      </c>
      <c r="AU10" s="51">
        <f>AVERAGE(G10,I10,P10,R10,AA10,AC10,AL10,AN10)</f>
        <v>31.375</v>
      </c>
      <c r="AV10" s="39"/>
      <c r="AW10" s="36">
        <v>40</v>
      </c>
      <c r="AX10" s="65"/>
      <c r="AY10" s="21">
        <v>32</v>
      </c>
      <c r="AZ10" s="65"/>
      <c r="BA10" s="36">
        <v>72</v>
      </c>
      <c r="BB10" s="17"/>
      <c r="BC10" s="22">
        <v>13</v>
      </c>
      <c r="BE10" s="50">
        <f>SUM(AT10,BC10)</f>
        <v>90</v>
      </c>
      <c r="BF10" s="62">
        <f>AVERAGE(AY10,AW10,AN10,AL10,AC10,AA10,R10,P10,I10,G10)</f>
        <v>32.299999999999997</v>
      </c>
      <c r="BG10" s="39"/>
      <c r="BH10" s="45">
        <v>36</v>
      </c>
      <c r="BI10" s="65"/>
      <c r="BJ10" s="21">
        <v>32</v>
      </c>
      <c r="BK10" s="65"/>
      <c r="BL10" s="21">
        <f>SUM(BH10:BJ10)</f>
        <v>68</v>
      </c>
      <c r="BM10" s="17"/>
      <c r="BN10" s="22">
        <v>18</v>
      </c>
      <c r="BP10" s="50">
        <f>SUM(BE10,BN10)</f>
        <v>108</v>
      </c>
      <c r="BQ10" s="62">
        <f>AVERAGE(BH10:BJ10,AW10:AY10,AL10:AN10,AA10:AC10,P10:R10,G10:I10)</f>
        <v>32.583333333333336</v>
      </c>
      <c r="BR10" s="39"/>
      <c r="BS10" s="21">
        <v>32</v>
      </c>
      <c r="BT10" s="65"/>
      <c r="BU10" s="28">
        <v>29</v>
      </c>
      <c r="BV10" s="65"/>
      <c r="BW10" s="21">
        <f>SUM(BS10:BU10)</f>
        <v>61</v>
      </c>
      <c r="BX10" s="17"/>
      <c r="BY10" s="75">
        <v>22</v>
      </c>
      <c r="CA10" s="50">
        <f>SUM(BP10,BY10)</f>
        <v>130</v>
      </c>
      <c r="CB10" s="62">
        <f>AVERAGE(BU10,BS10,BJ10,BH10,AY10,AW10,AN10,AL10,AC10,AA10,R10,P10,I10,G10)</f>
        <v>32.285714285714285</v>
      </c>
    </row>
    <row r="11" spans="1:80" s="5" customFormat="1" ht="12" customHeight="1">
      <c r="A11" s="37" t="s">
        <v>5</v>
      </c>
      <c r="B11" s="23" t="s">
        <v>63</v>
      </c>
      <c r="C11" s="33" t="s">
        <v>64</v>
      </c>
      <c r="D11" s="29">
        <v>48944</v>
      </c>
      <c r="E11" s="32" t="s">
        <v>34</v>
      </c>
      <c r="F11" s="6"/>
      <c r="G11" s="21">
        <v>32</v>
      </c>
      <c r="I11" s="21">
        <v>30</v>
      </c>
      <c r="K11" s="21">
        <f>SUM(G11+I11)</f>
        <v>62</v>
      </c>
      <c r="L11" s="14"/>
      <c r="M11" s="22">
        <v>18</v>
      </c>
      <c r="N11" s="22">
        <f>AVERAGE(G11,I11)</f>
        <v>31</v>
      </c>
      <c r="O11" s="39"/>
      <c r="P11" s="21">
        <v>33</v>
      </c>
      <c r="R11" s="21">
        <v>34</v>
      </c>
      <c r="T11" s="21">
        <f>SUM(P11:R11)</f>
        <v>67</v>
      </c>
      <c r="U11" s="34"/>
      <c r="V11" s="22">
        <v>19</v>
      </c>
      <c r="W11" s="40"/>
      <c r="X11" s="22">
        <f>SUM(M11,V11)</f>
        <v>37</v>
      </c>
      <c r="Y11" s="22">
        <f>AVERAGE(R11,P11,I11,G11)</f>
        <v>32.25</v>
      </c>
      <c r="Z11" s="39"/>
      <c r="AA11" s="21">
        <v>33</v>
      </c>
      <c r="AB11" s="49"/>
      <c r="AC11" s="21">
        <v>31</v>
      </c>
      <c r="AE11" s="21">
        <f>SUM(AA11:AC11)</f>
        <v>64</v>
      </c>
      <c r="AF11" s="34"/>
      <c r="AG11" s="22">
        <v>19</v>
      </c>
      <c r="AH11" s="40"/>
      <c r="AI11" s="50">
        <f>SUM(X11,AG11)</f>
        <v>56</v>
      </c>
      <c r="AJ11" s="40">
        <f>AVERAGE(AC11,AA11,R11,P11,I11,G11)</f>
        <v>32.166666666666664</v>
      </c>
      <c r="AK11" s="39"/>
      <c r="AL11" s="21">
        <v>31</v>
      </c>
      <c r="AM11" s="17"/>
      <c r="AN11" s="21">
        <v>33</v>
      </c>
      <c r="AO11" s="17"/>
      <c r="AP11" s="21">
        <f>SUM(AL11:AN11)</f>
        <v>64</v>
      </c>
      <c r="AQ11" s="17"/>
      <c r="AR11" s="22">
        <v>18</v>
      </c>
      <c r="AT11" s="50">
        <f>SUM(AR11,AI11)</f>
        <v>74</v>
      </c>
      <c r="AU11" s="51">
        <f>AVERAGE(G11,I11,P11,R11,AA11,AC11,AL11,AN11)</f>
        <v>32.125</v>
      </c>
      <c r="AV11" s="39"/>
      <c r="AW11" s="36">
        <v>36</v>
      </c>
      <c r="AX11" s="65"/>
      <c r="AY11" s="21">
        <v>35</v>
      </c>
      <c r="AZ11" s="65"/>
      <c r="BA11" s="21">
        <v>71</v>
      </c>
      <c r="BB11" s="17"/>
      <c r="BC11" s="22">
        <v>14</v>
      </c>
      <c r="BE11" s="50">
        <f>SUM(AT11,BC11)</f>
        <v>88</v>
      </c>
      <c r="BF11" s="62">
        <f>AVERAGE(AY11,AW11,AN11,AL11,AC11,AA11,R11,P11,I11,G11)</f>
        <v>32.799999999999997</v>
      </c>
      <c r="BG11" s="39"/>
      <c r="BH11" s="21">
        <v>30</v>
      </c>
      <c r="BI11" s="65"/>
      <c r="BJ11" s="21">
        <v>33</v>
      </c>
      <c r="BK11" s="65"/>
      <c r="BL11" s="21">
        <f>SUM(BH11:BJ11)</f>
        <v>63</v>
      </c>
      <c r="BM11" s="17"/>
      <c r="BN11" s="22">
        <v>23</v>
      </c>
      <c r="BP11" s="50">
        <f>SUM(BE11,BN11)</f>
        <v>111</v>
      </c>
      <c r="BQ11" s="62">
        <f>AVERAGE(BH11:BJ11,AW11:AY11,AL11:AN11,AA11:AC11,P11:R11,G11:I11)</f>
        <v>32.583333333333336</v>
      </c>
      <c r="BR11" s="39"/>
      <c r="BS11" s="21">
        <v>35</v>
      </c>
      <c r="BT11" s="65"/>
      <c r="BU11" s="21">
        <v>30</v>
      </c>
      <c r="BV11" s="65"/>
      <c r="BW11" s="21">
        <f>SUM(BS11:BU11)</f>
        <v>65</v>
      </c>
      <c r="BX11" s="17"/>
      <c r="BY11" s="75">
        <v>17</v>
      </c>
      <c r="CA11" s="50">
        <f>SUM(BP11,BY11)</f>
        <v>128</v>
      </c>
      <c r="CB11" s="62">
        <f>AVERAGE(BU11,BS11,BJ11,BH11,AY11,AW11,AN11,AL11,AC11,AA11,R11,P11,I11,G11)</f>
        <v>32.571428571428569</v>
      </c>
    </row>
    <row r="12" spans="1:80" s="5" customFormat="1" ht="12" customHeight="1">
      <c r="A12" s="37" t="s">
        <v>6</v>
      </c>
      <c r="B12" s="23" t="s">
        <v>61</v>
      </c>
      <c r="C12" s="23" t="s">
        <v>62</v>
      </c>
      <c r="D12" s="29">
        <v>48942</v>
      </c>
      <c r="E12" s="32" t="s">
        <v>34</v>
      </c>
      <c r="F12" s="6"/>
      <c r="G12" s="21">
        <v>33</v>
      </c>
      <c r="I12" s="21">
        <v>31</v>
      </c>
      <c r="K12" s="21">
        <f t="shared" ref="K12" si="29">SUM(G12+I12)</f>
        <v>64</v>
      </c>
      <c r="L12" s="14"/>
      <c r="M12" s="22">
        <v>14</v>
      </c>
      <c r="N12" s="22">
        <f>AVERAGE(G12,I12)</f>
        <v>32</v>
      </c>
      <c r="O12" s="39"/>
      <c r="P12" s="45">
        <v>37</v>
      </c>
      <c r="R12" s="21">
        <v>31</v>
      </c>
      <c r="T12" s="21">
        <f t="shared" si="21"/>
        <v>68</v>
      </c>
      <c r="U12" s="34"/>
      <c r="V12" s="22">
        <v>18</v>
      </c>
      <c r="W12" s="40"/>
      <c r="X12" s="22">
        <f t="shared" ref="X12" si="30">SUM(M12,V12)</f>
        <v>32</v>
      </c>
      <c r="Y12" s="22">
        <f>AVERAGE(R12,P12,I12,G12)</f>
        <v>33</v>
      </c>
      <c r="Z12" s="39"/>
      <c r="AA12" s="21" t="s">
        <v>23</v>
      </c>
      <c r="AB12" s="49"/>
      <c r="AC12" s="21" t="s">
        <v>23</v>
      </c>
      <c r="AE12" s="28" t="s">
        <v>23</v>
      </c>
      <c r="AF12" s="34"/>
      <c r="AG12" s="22" t="s">
        <v>23</v>
      </c>
      <c r="AH12" s="40"/>
      <c r="AI12" s="50">
        <f>SUM(X12,AG12)</f>
        <v>32</v>
      </c>
      <c r="AJ12" s="40">
        <f t="shared" ref="AJ12:AJ18" si="31">AVERAGE(AC12,AA12,R12,P12,I12,G12)</f>
        <v>33</v>
      </c>
      <c r="AK12" s="39"/>
      <c r="AL12" s="21">
        <v>30</v>
      </c>
      <c r="AM12" s="17"/>
      <c r="AN12" s="21">
        <v>30</v>
      </c>
      <c r="AO12" s="17"/>
      <c r="AP12" s="21">
        <f t="shared" ref="AP12:AP18" si="32">SUM(AL12:AN12)</f>
        <v>60</v>
      </c>
      <c r="AQ12" s="17"/>
      <c r="AR12" s="22">
        <v>23</v>
      </c>
      <c r="AT12" s="50">
        <f t="shared" ref="AT12:AT18" si="33">SUM(AR12,AI12)</f>
        <v>55</v>
      </c>
      <c r="AU12" s="51">
        <f t="shared" ref="AU12:AU18" si="34">AVERAGE(G12,I12,P12,R12,AA12,AC12,AL12,AN12)</f>
        <v>32</v>
      </c>
      <c r="AV12" s="39"/>
      <c r="AW12" s="21">
        <v>30</v>
      </c>
      <c r="AX12" s="65"/>
      <c r="AY12" s="21">
        <v>34</v>
      </c>
      <c r="AZ12" s="65"/>
      <c r="BA12" s="21">
        <v>64</v>
      </c>
      <c r="BB12" s="17"/>
      <c r="BC12" s="22">
        <v>22</v>
      </c>
      <c r="BE12" s="50">
        <f t="shared" ref="BE12:BE18" si="35">SUM(AT12,BC12)</f>
        <v>77</v>
      </c>
      <c r="BF12" s="62">
        <f t="shared" ref="BF12:BF18" si="36">AVERAGE(AY12,AW12,AN12,AL12,AC12,AA12,R12,P12,I12,G12)</f>
        <v>32</v>
      </c>
      <c r="BG12" s="39"/>
      <c r="BH12" s="21">
        <v>31</v>
      </c>
      <c r="BI12" s="65"/>
      <c r="BJ12" s="21">
        <v>34</v>
      </c>
      <c r="BK12" s="65"/>
      <c r="BL12" s="21">
        <f t="shared" ref="BL12:BL18" si="37">SUM(BH12:BJ12)</f>
        <v>65</v>
      </c>
      <c r="BM12" s="17"/>
      <c r="BN12" s="22">
        <v>20</v>
      </c>
      <c r="BP12" s="50">
        <f t="shared" ref="BP12:BP18" si="38">SUM(BE12,BN12)</f>
        <v>97</v>
      </c>
      <c r="BQ12" s="62">
        <f t="shared" ref="BQ12:BQ18" si="39">AVERAGE(BH12:BJ12,AW12:AY12,AL12:AN12,AA12:AC12,P12:R12,G12:I12)</f>
        <v>32.1</v>
      </c>
      <c r="BR12" s="39"/>
      <c r="BS12" s="21">
        <v>31</v>
      </c>
      <c r="BT12" s="65"/>
      <c r="BU12" s="21">
        <v>30</v>
      </c>
      <c r="BV12" s="65"/>
      <c r="BW12" s="21">
        <f t="shared" si="16"/>
        <v>61</v>
      </c>
      <c r="BX12" s="17"/>
      <c r="BY12" s="75">
        <v>22</v>
      </c>
      <c r="CA12" s="50">
        <f t="shared" si="17"/>
        <v>119</v>
      </c>
      <c r="CB12" s="62">
        <f t="shared" si="18"/>
        <v>31.833333333333332</v>
      </c>
    </row>
    <row r="13" spans="1:80" s="5" customFormat="1" ht="12" customHeight="1">
      <c r="A13" s="37" t="s">
        <v>7</v>
      </c>
      <c r="B13" s="23" t="s">
        <v>57</v>
      </c>
      <c r="C13" s="23" t="s">
        <v>58</v>
      </c>
      <c r="D13" s="29">
        <v>66085</v>
      </c>
      <c r="E13" s="32" t="s">
        <v>34</v>
      </c>
      <c r="F13" s="6"/>
      <c r="G13" s="22">
        <v>42</v>
      </c>
      <c r="I13" s="21">
        <v>33</v>
      </c>
      <c r="K13" s="36">
        <f>SUM(G13+I13)</f>
        <v>75</v>
      </c>
      <c r="L13" s="14"/>
      <c r="M13" s="22">
        <v>11</v>
      </c>
      <c r="N13" s="22">
        <f t="shared" ref="N13" si="40">AVERAGE(G13,I13)</f>
        <v>37.5</v>
      </c>
      <c r="O13" s="39"/>
      <c r="P13" s="45">
        <v>41</v>
      </c>
      <c r="R13" s="28">
        <v>29</v>
      </c>
      <c r="T13" s="21">
        <f>SUM(P13:R13)</f>
        <v>70</v>
      </c>
      <c r="U13" s="34"/>
      <c r="V13" s="22">
        <v>15</v>
      </c>
      <c r="W13" s="40"/>
      <c r="X13" s="22">
        <f>SUM(M13,V13)</f>
        <v>26</v>
      </c>
      <c r="Y13" s="22">
        <f t="shared" ref="Y13" si="41">AVERAGE(R13,P13,I13,G13)</f>
        <v>36.25</v>
      </c>
      <c r="Z13" s="39"/>
      <c r="AA13" s="21">
        <v>35</v>
      </c>
      <c r="AB13" s="49"/>
      <c r="AC13" s="21">
        <v>35</v>
      </c>
      <c r="AE13" s="28">
        <f>SUM(AA13:AC13)</f>
        <v>70</v>
      </c>
      <c r="AF13" s="34"/>
      <c r="AG13" s="22">
        <v>15</v>
      </c>
      <c r="AH13" s="40"/>
      <c r="AI13" s="50">
        <f t="shared" ref="AI13" si="42">SUM(X13,AG13)</f>
        <v>41</v>
      </c>
      <c r="AJ13" s="40">
        <f>AVERAGE(AC13,AA13,R13,P13,I13,G13)</f>
        <v>35.833333333333336</v>
      </c>
      <c r="AK13" s="39"/>
      <c r="AL13" s="22">
        <v>36</v>
      </c>
      <c r="AM13" s="17"/>
      <c r="AN13" s="21">
        <v>33</v>
      </c>
      <c r="AO13" s="17"/>
      <c r="AP13" s="21">
        <f>SUM(AL13:AN13)</f>
        <v>69</v>
      </c>
      <c r="AQ13" s="17"/>
      <c r="AR13" s="22">
        <v>14</v>
      </c>
      <c r="AT13" s="50">
        <f>SUM(AR13,AI13)</f>
        <v>55</v>
      </c>
      <c r="AU13" s="51">
        <f>AVERAGE(G13,I13,P13,R13,AA13,AC13,AL13,AN13)</f>
        <v>35.5</v>
      </c>
      <c r="AV13" s="39"/>
      <c r="AW13" s="36">
        <v>39</v>
      </c>
      <c r="AX13" s="65"/>
      <c r="AY13" s="36">
        <v>42</v>
      </c>
      <c r="AZ13" s="65"/>
      <c r="BA13" s="36">
        <v>81</v>
      </c>
      <c r="BB13" s="17"/>
      <c r="BC13" s="22">
        <v>9</v>
      </c>
      <c r="BE13" s="50">
        <f>SUM(AT13,BC13)</f>
        <v>64</v>
      </c>
      <c r="BF13" s="62">
        <f>AVERAGE(AY13,AW13,AN13,AL13,AC13,AA13,R13,P13,I13,G13)</f>
        <v>36.5</v>
      </c>
      <c r="BG13" s="39"/>
      <c r="BH13" s="21">
        <v>32</v>
      </c>
      <c r="BI13" s="65"/>
      <c r="BJ13" s="21">
        <v>35</v>
      </c>
      <c r="BK13" s="65"/>
      <c r="BL13" s="21">
        <f>SUM(BH13:BJ13)</f>
        <v>67</v>
      </c>
      <c r="BM13" s="17"/>
      <c r="BN13" s="22">
        <v>19</v>
      </c>
      <c r="BP13" s="50">
        <f>SUM(BE13,BN13)</f>
        <v>83</v>
      </c>
      <c r="BQ13" s="62">
        <f>AVERAGE(BH13:BJ13,AW13:AY13,AL13:AN13,AA13:AC13,P13:R13,G13:I13)</f>
        <v>36</v>
      </c>
      <c r="BR13" s="39"/>
      <c r="BS13" s="21">
        <v>30</v>
      </c>
      <c r="BT13" s="65"/>
      <c r="BU13" s="21">
        <v>32</v>
      </c>
      <c r="BV13" s="65"/>
      <c r="BW13" s="21">
        <f>SUM(BS13:BU13)</f>
        <v>62</v>
      </c>
      <c r="BX13" s="17"/>
      <c r="BY13" s="75">
        <v>20</v>
      </c>
      <c r="CA13" s="50">
        <f>SUM(BP13,BY13)</f>
        <v>103</v>
      </c>
      <c r="CB13" s="62">
        <f>AVERAGE(BU13,BS13,BJ13,BH13,AY13,AW13,AN13,AL13,AC13,AA13,R13,P13,I13,G13)</f>
        <v>35.285714285714285</v>
      </c>
    </row>
    <row r="14" spans="1:80" s="5" customFormat="1" ht="11.25" customHeight="1">
      <c r="A14" s="37" t="s">
        <v>8</v>
      </c>
      <c r="B14" s="23" t="s">
        <v>44</v>
      </c>
      <c r="C14" s="23" t="s">
        <v>45</v>
      </c>
      <c r="D14" s="29">
        <v>65719</v>
      </c>
      <c r="E14" s="32" t="s">
        <v>46</v>
      </c>
      <c r="F14" s="6"/>
      <c r="G14" s="22">
        <v>39</v>
      </c>
      <c r="I14" s="22">
        <v>36</v>
      </c>
      <c r="K14" s="36">
        <f>SUM(G14+I14)</f>
        <v>75</v>
      </c>
      <c r="L14" s="14"/>
      <c r="M14" s="22">
        <v>11</v>
      </c>
      <c r="N14" s="22">
        <f>AVERAGE(G14,I14)</f>
        <v>37.5</v>
      </c>
      <c r="O14" s="39"/>
      <c r="P14" s="21">
        <v>31</v>
      </c>
      <c r="R14" s="21">
        <v>34</v>
      </c>
      <c r="T14" s="21">
        <f>SUM(P14:R14)</f>
        <v>65</v>
      </c>
      <c r="U14" s="34"/>
      <c r="V14" s="22">
        <v>22</v>
      </c>
      <c r="W14" s="40"/>
      <c r="X14" s="22">
        <f>SUM(M14,V14)</f>
        <v>33</v>
      </c>
      <c r="Y14" s="22">
        <f>AVERAGE(R14,P14,I14,G14)</f>
        <v>35</v>
      </c>
      <c r="Z14" s="39"/>
      <c r="AA14" s="21">
        <v>34</v>
      </c>
      <c r="AB14" s="49"/>
      <c r="AC14" s="45">
        <v>38</v>
      </c>
      <c r="AE14" s="45">
        <f>SUM(AA14:AC14)</f>
        <v>72</v>
      </c>
      <c r="AF14" s="34"/>
      <c r="AG14" s="22">
        <v>14</v>
      </c>
      <c r="AH14" s="40"/>
      <c r="AI14" s="50">
        <f>SUM(X14,AG14)</f>
        <v>47</v>
      </c>
      <c r="AJ14" s="40">
        <f>AVERAGE(AC14,AA14,R14,P14,I14,G14)</f>
        <v>35.333333333333336</v>
      </c>
      <c r="AK14" s="39"/>
      <c r="AL14" s="22">
        <v>40</v>
      </c>
      <c r="AM14" s="17"/>
      <c r="AN14" s="22">
        <v>38</v>
      </c>
      <c r="AO14" s="17"/>
      <c r="AP14" s="22">
        <f>SUM(AL14:AN14)</f>
        <v>78</v>
      </c>
      <c r="AQ14" s="17"/>
      <c r="AR14" s="22">
        <v>11</v>
      </c>
      <c r="AT14" s="50">
        <f>SUM(AR14,AI14)</f>
        <v>58</v>
      </c>
      <c r="AU14" s="51">
        <f>AVERAGE(G14,I14,P14,R14,AA14,AC14,AL14,AN14)</f>
        <v>36.25</v>
      </c>
      <c r="AV14" s="39"/>
      <c r="AW14" s="36">
        <v>39</v>
      </c>
      <c r="AX14" s="65"/>
      <c r="AY14" s="36">
        <v>36</v>
      </c>
      <c r="AZ14" s="65"/>
      <c r="BA14" s="36">
        <v>75</v>
      </c>
      <c r="BB14" s="17"/>
      <c r="BC14" s="22">
        <v>12</v>
      </c>
      <c r="BE14" s="50">
        <f>SUM(AT14,BC14)</f>
        <v>70</v>
      </c>
      <c r="BF14" s="62">
        <f>AVERAGE(AY14,AW14,AN14,AL14,AC14,AA14,R14,P14,I14,G14)</f>
        <v>36.5</v>
      </c>
      <c r="BG14" s="39"/>
      <c r="BH14" s="21">
        <v>32</v>
      </c>
      <c r="BI14" s="65"/>
      <c r="BJ14" s="21">
        <v>32</v>
      </c>
      <c r="BK14" s="65"/>
      <c r="BL14" s="21">
        <f>SUM(BH14:BJ14)</f>
        <v>64</v>
      </c>
      <c r="BM14" s="17"/>
      <c r="BN14" s="22">
        <v>22</v>
      </c>
      <c r="BP14" s="50">
        <f>SUM(BE14,BN14)</f>
        <v>92</v>
      </c>
      <c r="BQ14" s="62">
        <f>AVERAGE(BH14:BJ14,AW14:AY14,AL14:AN14,AA14:AC14,P14:R14,G14:I14)</f>
        <v>35.75</v>
      </c>
      <c r="BR14" s="39"/>
      <c r="BS14" s="21" t="s">
        <v>23</v>
      </c>
      <c r="BT14" s="65"/>
      <c r="BU14" s="21" t="s">
        <v>23</v>
      </c>
      <c r="BV14" s="65"/>
      <c r="BW14" s="21">
        <f>SUM(BS14:BU14)</f>
        <v>0</v>
      </c>
      <c r="BX14" s="17"/>
      <c r="BY14" s="75" t="s">
        <v>23</v>
      </c>
      <c r="CA14" s="50">
        <f>SUM(BP14,BY14)</f>
        <v>92</v>
      </c>
      <c r="CB14" s="62">
        <f>AVERAGE(BU14,BS14,BJ14,BH14,AY14,AW14,AN14,AL14,AC14,AA14,R14,P14,I14,G14)</f>
        <v>35.75</v>
      </c>
    </row>
    <row r="15" spans="1:80" s="5" customFormat="1" ht="12" customHeight="1">
      <c r="A15" s="37" t="s">
        <v>9</v>
      </c>
      <c r="B15" s="23" t="s">
        <v>47</v>
      </c>
      <c r="C15" s="23" t="s">
        <v>48</v>
      </c>
      <c r="D15" s="29">
        <v>65947</v>
      </c>
      <c r="E15" s="32" t="s">
        <v>46</v>
      </c>
      <c r="F15" s="6"/>
      <c r="G15" s="22">
        <v>45</v>
      </c>
      <c r="I15" s="21">
        <v>34</v>
      </c>
      <c r="K15" s="36">
        <f>SUM(G15+I15)</f>
        <v>79</v>
      </c>
      <c r="L15" s="14"/>
      <c r="M15" s="22">
        <v>9</v>
      </c>
      <c r="N15" s="22">
        <f>AVERAGE(G15,I15)</f>
        <v>39.5</v>
      </c>
      <c r="O15" s="39"/>
      <c r="P15" s="45">
        <v>36</v>
      </c>
      <c r="R15" s="45">
        <v>38</v>
      </c>
      <c r="T15" s="45">
        <f>SUM(P15:R15)</f>
        <v>74</v>
      </c>
      <c r="U15" s="34"/>
      <c r="V15" s="22">
        <v>9</v>
      </c>
      <c r="W15" s="40"/>
      <c r="X15" s="22">
        <f>SUM(M15,V15)</f>
        <v>18</v>
      </c>
      <c r="Y15" s="22">
        <f>AVERAGE(R15,P15,I15,G15)</f>
        <v>38.25</v>
      </c>
      <c r="Z15" s="39"/>
      <c r="AA15" s="21" t="s">
        <v>23</v>
      </c>
      <c r="AB15" s="49"/>
      <c r="AC15" s="21" t="s">
        <v>23</v>
      </c>
      <c r="AE15" s="28" t="s">
        <v>23</v>
      </c>
      <c r="AF15" s="34"/>
      <c r="AG15" s="22" t="s">
        <v>23</v>
      </c>
      <c r="AH15" s="40"/>
      <c r="AI15" s="50">
        <f>SUM(X15,AG15)</f>
        <v>18</v>
      </c>
      <c r="AJ15" s="40">
        <f>AVERAGE(AC15,AA15,R15,P15,I15,G15)</f>
        <v>38.25</v>
      </c>
      <c r="AK15" s="39"/>
      <c r="AL15" s="22">
        <v>38</v>
      </c>
      <c r="AM15" s="17"/>
      <c r="AN15" s="21">
        <v>30</v>
      </c>
      <c r="AO15" s="17"/>
      <c r="AP15" s="21">
        <f>SUM(AL15:AN15)</f>
        <v>68</v>
      </c>
      <c r="AQ15" s="17"/>
      <c r="AR15" s="22">
        <v>16</v>
      </c>
      <c r="AT15" s="50">
        <f>SUM(AR15,AI15)</f>
        <v>34</v>
      </c>
      <c r="AU15" s="51">
        <f>AVERAGE(G15,I15,P15,R15,AA15,AC15,AL15,AN15)</f>
        <v>36.833333333333336</v>
      </c>
      <c r="AV15" s="39"/>
      <c r="AW15" s="21">
        <v>33</v>
      </c>
      <c r="AX15" s="65"/>
      <c r="AY15" s="21">
        <v>33</v>
      </c>
      <c r="AZ15" s="65"/>
      <c r="BA15" s="21">
        <v>66</v>
      </c>
      <c r="BB15" s="17"/>
      <c r="BC15" s="22">
        <v>20</v>
      </c>
      <c r="BE15" s="50">
        <f>SUM(AT15,BC15)</f>
        <v>54</v>
      </c>
      <c r="BF15" s="62">
        <f>AVERAGE(AY15,AW15,AN15,AL15,AC15,AA15,R15,P15,I15,G15)</f>
        <v>35.875</v>
      </c>
      <c r="BG15" s="39"/>
      <c r="BH15" s="45">
        <v>36</v>
      </c>
      <c r="BI15" s="65"/>
      <c r="BJ15" s="45">
        <v>37</v>
      </c>
      <c r="BK15" s="65"/>
      <c r="BL15" s="21">
        <f>SUM(BH15:BJ15)</f>
        <v>73</v>
      </c>
      <c r="BM15" s="17"/>
      <c r="BN15" s="22">
        <v>14</v>
      </c>
      <c r="BP15" s="50">
        <f>SUM(BE15,BN15)</f>
        <v>68</v>
      </c>
      <c r="BQ15" s="62">
        <f>AVERAGE(BH15:BJ15,AW15:AY15,AL15:AN15,AA15:AC15,P15:R15,G15:I15)</f>
        <v>36</v>
      </c>
      <c r="BR15" s="39"/>
      <c r="BS15" s="45">
        <v>42</v>
      </c>
      <c r="BT15" s="65"/>
      <c r="BU15" s="45">
        <v>37</v>
      </c>
      <c r="BV15" s="65"/>
      <c r="BW15" s="45">
        <f>SUM(BS15:BU15)</f>
        <v>79</v>
      </c>
      <c r="BX15" s="17"/>
      <c r="BY15" s="75">
        <v>15</v>
      </c>
      <c r="CA15" s="50">
        <f>SUM(BP15,BY15)</f>
        <v>83</v>
      </c>
      <c r="CB15" s="62">
        <f>AVERAGE(BU15,BS15,BJ15,BH15,AY15,AW15,AN15,AL15,AC15,AA15,R15,P15,I15,G15)</f>
        <v>36.583333333333336</v>
      </c>
    </row>
    <row r="16" spans="1:80" s="5" customFormat="1" ht="12" customHeight="1">
      <c r="A16" s="37" t="s">
        <v>10</v>
      </c>
      <c r="B16" s="23" t="s">
        <v>49</v>
      </c>
      <c r="C16" s="23" t="s">
        <v>50</v>
      </c>
      <c r="D16" s="29">
        <v>66285</v>
      </c>
      <c r="E16" s="32" t="s">
        <v>46</v>
      </c>
      <c r="F16" s="4"/>
      <c r="G16" s="28">
        <v>29</v>
      </c>
      <c r="I16" s="28">
        <v>28</v>
      </c>
      <c r="K16" s="28">
        <f>SUM(G16+I16)</f>
        <v>57</v>
      </c>
      <c r="L16" s="14"/>
      <c r="M16" s="22">
        <v>23</v>
      </c>
      <c r="N16" s="22">
        <f>AVERAGE(G16,I16)</f>
        <v>28.5</v>
      </c>
      <c r="O16" s="39"/>
      <c r="P16" s="28" t="s">
        <v>23</v>
      </c>
      <c r="R16" s="28" t="s">
        <v>23</v>
      </c>
      <c r="T16" s="28" t="s">
        <v>23</v>
      </c>
      <c r="U16" s="34"/>
      <c r="V16" s="22" t="s">
        <v>23</v>
      </c>
      <c r="W16" s="40"/>
      <c r="X16" s="22">
        <f>SUM(M16,V16)</f>
        <v>23</v>
      </c>
      <c r="Y16" s="22">
        <f>AVERAGE(R16,P16,I16,G16)</f>
        <v>28.5</v>
      </c>
      <c r="Z16" s="39"/>
      <c r="AA16" s="21">
        <v>30</v>
      </c>
      <c r="AB16" s="49"/>
      <c r="AC16" s="21">
        <v>30</v>
      </c>
      <c r="AE16" s="21">
        <f>SUM(AA16:AC16)</f>
        <v>60</v>
      </c>
      <c r="AF16" s="34"/>
      <c r="AG16" s="22">
        <v>23</v>
      </c>
      <c r="AH16" s="40"/>
      <c r="AI16" s="50">
        <f>SUM(X16,AG16)</f>
        <v>46</v>
      </c>
      <c r="AJ16" s="40">
        <f>AVERAGE(AC16,AA16,R16,P16,I16,G16)</f>
        <v>29.25</v>
      </c>
      <c r="AK16" s="39"/>
      <c r="AL16" s="21">
        <v>33</v>
      </c>
      <c r="AM16" s="17"/>
      <c r="AN16" s="21">
        <v>35</v>
      </c>
      <c r="AO16" s="17"/>
      <c r="AP16" s="21">
        <f>SUM(AL16:AN16)</f>
        <v>68</v>
      </c>
      <c r="AQ16" s="17"/>
      <c r="AR16" s="22">
        <v>16</v>
      </c>
      <c r="AT16" s="50">
        <f>SUM(AR16,AI16)</f>
        <v>62</v>
      </c>
      <c r="AU16" s="51">
        <f>AVERAGE(G16,I16,P16,R16,AA16,AC16,AL16,AN16)</f>
        <v>30.833333333333332</v>
      </c>
      <c r="AV16" s="39"/>
      <c r="AW16" s="21">
        <v>35</v>
      </c>
      <c r="AX16" s="65"/>
      <c r="AY16" s="21">
        <v>32</v>
      </c>
      <c r="AZ16" s="65"/>
      <c r="BA16" s="21">
        <v>67</v>
      </c>
      <c r="BB16" s="17"/>
      <c r="BC16" s="22">
        <v>18</v>
      </c>
      <c r="BE16" s="50">
        <f>SUM(AT16,BC16)</f>
        <v>80</v>
      </c>
      <c r="BF16" s="62">
        <f>AVERAGE(AY16,AW16,AN16,AL16,AC16,AA16,R16,P16,I16,G16)</f>
        <v>31.5</v>
      </c>
      <c r="BG16" s="39"/>
      <c r="BH16" s="21" t="s">
        <v>23</v>
      </c>
      <c r="BI16" s="65"/>
      <c r="BJ16" s="21" t="s">
        <v>23</v>
      </c>
      <c r="BK16" s="65"/>
      <c r="BL16" s="21">
        <f>SUM(BH16:BJ16)</f>
        <v>0</v>
      </c>
      <c r="BM16" s="17"/>
      <c r="BN16" s="22" t="s">
        <v>23</v>
      </c>
      <c r="BP16" s="50">
        <f>SUM(BE16,BN16)</f>
        <v>80</v>
      </c>
      <c r="BQ16" s="62">
        <f>AVERAGE(BH16:BJ16,AW16:AY16,AL16:AN16,AA16:AC16,P16:R16,G16:I16)</f>
        <v>31.5</v>
      </c>
      <c r="BR16" s="39"/>
      <c r="BS16" s="21" t="s">
        <v>23</v>
      </c>
      <c r="BT16" s="65"/>
      <c r="BU16" s="21" t="s">
        <v>23</v>
      </c>
      <c r="BV16" s="65"/>
      <c r="BW16" s="21">
        <f>SUM(BS16:BU16)</f>
        <v>0</v>
      </c>
      <c r="BX16" s="17"/>
      <c r="BY16" s="75" t="s">
        <v>23</v>
      </c>
      <c r="CA16" s="50">
        <f>SUM(BP16,BY16)</f>
        <v>80</v>
      </c>
      <c r="CB16" s="62">
        <f>AVERAGE(BU16,BS16,BJ16,BH16,AY16,AW16,AN16,AL16,AC16,AA16,R16,P16,I16,G16)</f>
        <v>31.5</v>
      </c>
    </row>
    <row r="17" spans="1:80" s="5" customFormat="1" ht="12" customHeight="1">
      <c r="A17" s="37" t="s">
        <v>11</v>
      </c>
      <c r="B17" s="23" t="s">
        <v>68</v>
      </c>
      <c r="C17" s="23" t="s">
        <v>69</v>
      </c>
      <c r="D17" s="29">
        <v>35539</v>
      </c>
      <c r="E17" s="31" t="s">
        <v>70</v>
      </c>
      <c r="F17" s="6"/>
      <c r="G17" s="21">
        <v>32</v>
      </c>
      <c r="I17" s="21">
        <v>33</v>
      </c>
      <c r="K17" s="21">
        <f t="shared" ref="K17" si="43">SUM(G17+I17)</f>
        <v>65</v>
      </c>
      <c r="L17" s="14"/>
      <c r="M17" s="22">
        <v>13</v>
      </c>
      <c r="N17" s="22">
        <f>AVERAGE(G17,I17)</f>
        <v>32.5</v>
      </c>
      <c r="O17" s="39"/>
      <c r="P17" s="45">
        <v>37</v>
      </c>
      <c r="R17" s="21">
        <v>35</v>
      </c>
      <c r="T17" s="45">
        <f t="shared" ref="T17" si="44">SUM(P17:R17)</f>
        <v>72</v>
      </c>
      <c r="U17" s="34"/>
      <c r="V17" s="22">
        <v>11</v>
      </c>
      <c r="W17" s="40"/>
      <c r="X17" s="22">
        <f t="shared" ref="X17" si="45">SUM(M17,V17)</f>
        <v>24</v>
      </c>
      <c r="Y17" s="22">
        <f t="shared" ref="Y17" si="46">AVERAGE(R17,P17,I17,G17)</f>
        <v>34.25</v>
      </c>
      <c r="Z17" s="39"/>
      <c r="AA17" s="21" t="s">
        <v>23</v>
      </c>
      <c r="AB17" s="49"/>
      <c r="AC17" s="21" t="s">
        <v>23</v>
      </c>
      <c r="AE17" s="28" t="s">
        <v>23</v>
      </c>
      <c r="AF17" s="34"/>
      <c r="AG17" s="22" t="s">
        <v>23</v>
      </c>
      <c r="AH17" s="40"/>
      <c r="AI17" s="50">
        <f t="shared" ref="AI17" si="47">SUM(X17,AG17)</f>
        <v>24</v>
      </c>
      <c r="AJ17" s="40">
        <f>AVERAGE(AC17,AA17,R17,P17,I17,G17)</f>
        <v>34.25</v>
      </c>
      <c r="AK17" s="39"/>
      <c r="AL17" s="21">
        <v>32</v>
      </c>
      <c r="AM17" s="17"/>
      <c r="AN17" s="21">
        <v>31</v>
      </c>
      <c r="AO17" s="17"/>
      <c r="AP17" s="21">
        <f>SUM(AL17:AN17)</f>
        <v>63</v>
      </c>
      <c r="AQ17" s="17"/>
      <c r="AR17" s="22">
        <v>20</v>
      </c>
      <c r="AT17" s="50">
        <f>SUM(AR17,AI17)</f>
        <v>44</v>
      </c>
      <c r="AU17" s="51">
        <f>AVERAGE(G17,I17,P17,R17,AA17,AC17,AL17,AN17)</f>
        <v>33.333333333333336</v>
      </c>
      <c r="AV17" s="39"/>
      <c r="AW17" s="36">
        <v>37</v>
      </c>
      <c r="AX17" s="65"/>
      <c r="AY17" s="21">
        <v>33</v>
      </c>
      <c r="AZ17" s="65"/>
      <c r="BA17" s="36">
        <v>70</v>
      </c>
      <c r="BB17" s="17"/>
      <c r="BC17" s="22">
        <v>16</v>
      </c>
      <c r="BE17" s="50">
        <f>SUM(AT17,BC17)</f>
        <v>60</v>
      </c>
      <c r="BF17" s="62">
        <f>AVERAGE(AY17,AW17,AN17,AL17,AC17,AA17,R17,P17,I17,G17)</f>
        <v>33.75</v>
      </c>
      <c r="BG17" s="39"/>
      <c r="BH17" s="45">
        <v>37</v>
      </c>
      <c r="BI17" s="65"/>
      <c r="BJ17" s="21">
        <v>32</v>
      </c>
      <c r="BK17" s="65"/>
      <c r="BL17" s="21">
        <f>SUM(BH17:BJ17)</f>
        <v>69</v>
      </c>
      <c r="BM17" s="17"/>
      <c r="BN17" s="22">
        <v>17</v>
      </c>
      <c r="BP17" s="50">
        <f>SUM(BE17,BN17)</f>
        <v>77</v>
      </c>
      <c r="BQ17" s="62">
        <f>AVERAGE(BH17:BJ17,AW17:AY17,AL17:AN17,AA17:AC17,P17:R17,G17:I17)</f>
        <v>33.9</v>
      </c>
      <c r="BR17" s="39"/>
      <c r="BS17" s="21" t="s">
        <v>23</v>
      </c>
      <c r="BT17" s="65"/>
      <c r="BU17" s="21" t="s">
        <v>23</v>
      </c>
      <c r="BV17" s="65"/>
      <c r="BW17" s="21">
        <f>SUM(BS17:BU17)</f>
        <v>0</v>
      </c>
      <c r="BX17" s="17"/>
      <c r="BY17" s="75" t="s">
        <v>23</v>
      </c>
      <c r="CA17" s="50">
        <f>SUM(BP17,BY17)</f>
        <v>77</v>
      </c>
      <c r="CB17" s="62">
        <f>AVERAGE(BU17,BS17,BJ17,BH17,AY17,AW17,AN17,AL17,AC17,AA17,R17,P17,I17,G17)</f>
        <v>33.9</v>
      </c>
    </row>
    <row r="18" spans="1:80" s="5" customFormat="1" ht="14.25" customHeight="1">
      <c r="A18" s="37" t="s">
        <v>12</v>
      </c>
      <c r="B18" s="23" t="s">
        <v>51</v>
      </c>
      <c r="C18" s="23" t="s">
        <v>52</v>
      </c>
      <c r="D18" s="29">
        <v>66199</v>
      </c>
      <c r="E18" s="32" t="s">
        <v>34</v>
      </c>
      <c r="F18" s="4"/>
      <c r="G18" s="28">
        <v>27</v>
      </c>
      <c r="I18" s="28">
        <v>25</v>
      </c>
      <c r="K18" s="28">
        <f>SUM(G18+I18)</f>
        <v>52</v>
      </c>
      <c r="L18" s="14"/>
      <c r="M18" s="22">
        <v>25</v>
      </c>
      <c r="N18" s="22">
        <f t="shared" ref="N18" si="48">AVERAGE(G18,I18)</f>
        <v>26</v>
      </c>
      <c r="O18" s="39"/>
      <c r="P18" s="46">
        <v>33</v>
      </c>
      <c r="R18" s="21">
        <v>33</v>
      </c>
      <c r="T18" s="21">
        <f>SUM(P18:R18)</f>
        <v>66</v>
      </c>
      <c r="U18" s="34"/>
      <c r="V18" s="22">
        <v>21</v>
      </c>
      <c r="W18" s="40"/>
      <c r="X18" s="22">
        <f>SUM(M18,V18)</f>
        <v>46</v>
      </c>
      <c r="Y18" s="22">
        <f>AVERAGE(R18,P18,I18,G18)</f>
        <v>29.5</v>
      </c>
      <c r="Z18" s="39"/>
      <c r="AA18" s="21">
        <v>32</v>
      </c>
      <c r="AB18" s="49"/>
      <c r="AC18" s="45">
        <v>36</v>
      </c>
      <c r="AE18" s="21">
        <f>SUM(AA18:AC18)</f>
        <v>68</v>
      </c>
      <c r="AF18" s="34"/>
      <c r="AG18" s="22">
        <v>16</v>
      </c>
      <c r="AH18" s="40"/>
      <c r="AI18" s="50">
        <f>SUM(X18,AG18)</f>
        <v>62</v>
      </c>
      <c r="AJ18" s="40">
        <f t="shared" si="31"/>
        <v>31</v>
      </c>
      <c r="AK18" s="39"/>
      <c r="AL18" s="22"/>
      <c r="AM18" s="17"/>
      <c r="AN18" s="22"/>
      <c r="AO18" s="17"/>
      <c r="AP18" s="22">
        <f t="shared" si="32"/>
        <v>0</v>
      </c>
      <c r="AQ18" s="17"/>
      <c r="AR18" s="22"/>
      <c r="AT18" s="50">
        <f t="shared" si="33"/>
        <v>62</v>
      </c>
      <c r="AU18" s="51">
        <f t="shared" si="34"/>
        <v>31</v>
      </c>
      <c r="AV18" s="39"/>
      <c r="AW18" s="21"/>
      <c r="AX18" s="65"/>
      <c r="AY18" s="21"/>
      <c r="AZ18" s="65"/>
      <c r="BA18" s="21"/>
      <c r="BB18" s="17"/>
      <c r="BC18" s="22"/>
      <c r="BE18" s="50">
        <f t="shared" si="35"/>
        <v>62</v>
      </c>
      <c r="BF18" s="62">
        <f t="shared" si="36"/>
        <v>31</v>
      </c>
      <c r="BG18" s="39"/>
      <c r="BH18" s="21" t="s">
        <v>23</v>
      </c>
      <c r="BI18" s="65"/>
      <c r="BJ18" s="21" t="s">
        <v>23</v>
      </c>
      <c r="BK18" s="65"/>
      <c r="BL18" s="21">
        <f t="shared" si="37"/>
        <v>0</v>
      </c>
      <c r="BM18" s="17"/>
      <c r="BN18" s="22" t="s">
        <v>23</v>
      </c>
      <c r="BP18" s="50">
        <f t="shared" si="38"/>
        <v>62</v>
      </c>
      <c r="BQ18" s="62">
        <f t="shared" si="39"/>
        <v>31</v>
      </c>
      <c r="BR18" s="39"/>
      <c r="BS18" s="21" t="s">
        <v>23</v>
      </c>
      <c r="BT18" s="65"/>
      <c r="BU18" s="21" t="s">
        <v>23</v>
      </c>
      <c r="BV18" s="65"/>
      <c r="BW18" s="21">
        <f t="shared" si="16"/>
        <v>0</v>
      </c>
      <c r="BX18" s="17"/>
      <c r="BY18" s="75" t="s">
        <v>23</v>
      </c>
      <c r="CA18" s="50">
        <f t="shared" si="17"/>
        <v>62</v>
      </c>
      <c r="CB18" s="62">
        <f t="shared" si="18"/>
        <v>31</v>
      </c>
    </row>
    <row r="19" spans="1:80" s="5" customFormat="1" ht="12" customHeight="1">
      <c r="A19" s="37" t="s">
        <v>13</v>
      </c>
      <c r="B19" s="23" t="s">
        <v>63</v>
      </c>
      <c r="C19" s="23" t="s">
        <v>65</v>
      </c>
      <c r="D19" s="29">
        <v>66793</v>
      </c>
      <c r="E19" s="32" t="s">
        <v>34</v>
      </c>
      <c r="F19" s="6"/>
      <c r="G19" s="22">
        <v>40</v>
      </c>
      <c r="I19" s="22">
        <v>44</v>
      </c>
      <c r="K19" s="36">
        <f>SUM(G19+I19)</f>
        <v>84</v>
      </c>
      <c r="L19" s="14"/>
      <c r="M19" s="22">
        <v>7</v>
      </c>
      <c r="N19" s="22">
        <f>AVERAGE(G19,I19)</f>
        <v>42</v>
      </c>
      <c r="O19" s="39"/>
      <c r="P19" s="45">
        <v>48</v>
      </c>
      <c r="R19" s="45">
        <v>46</v>
      </c>
      <c r="T19" s="45">
        <f>SUM(P19:R19)</f>
        <v>94</v>
      </c>
      <c r="U19" s="34"/>
      <c r="V19" s="22">
        <v>8</v>
      </c>
      <c r="W19" s="40"/>
      <c r="X19" s="22">
        <f>SUM(M19,V19)</f>
        <v>15</v>
      </c>
      <c r="Y19" s="22">
        <f>AVERAGE(R19,P19,I19,G19)</f>
        <v>44.5</v>
      </c>
      <c r="Z19" s="39"/>
      <c r="AA19" s="45">
        <v>43</v>
      </c>
      <c r="AB19" s="49"/>
      <c r="AC19" s="45">
        <v>39</v>
      </c>
      <c r="AE19" s="45">
        <f>SUM(AA19:AC19)</f>
        <v>82</v>
      </c>
      <c r="AF19" s="34"/>
      <c r="AG19" s="22">
        <v>13</v>
      </c>
      <c r="AH19" s="40"/>
      <c r="AI19" s="50">
        <f>SUM(X19,AG19)</f>
        <v>28</v>
      </c>
      <c r="AJ19" s="40">
        <f>AVERAGE(AC19,AA19,R19,P19,I19,G19)</f>
        <v>43.333333333333336</v>
      </c>
      <c r="AK19" s="39"/>
      <c r="AL19" s="22">
        <v>40</v>
      </c>
      <c r="AM19" s="17"/>
      <c r="AN19" s="22">
        <v>41</v>
      </c>
      <c r="AO19" s="17"/>
      <c r="AP19" s="22">
        <f>SUM(AL19:AN19)</f>
        <v>81</v>
      </c>
      <c r="AQ19" s="17"/>
      <c r="AR19" s="22">
        <v>10</v>
      </c>
      <c r="AT19" s="50">
        <f>SUM(AR19,AI19)</f>
        <v>38</v>
      </c>
      <c r="AU19" s="51">
        <f>AVERAGE(G19,I19,P19,R19,AA19,AC19,AL19,AN19)</f>
        <v>42.625</v>
      </c>
      <c r="AV19" s="39"/>
      <c r="AW19" s="21"/>
      <c r="AX19" s="65"/>
      <c r="AY19" s="21"/>
      <c r="AZ19" s="65"/>
      <c r="BA19" s="21"/>
      <c r="BB19" s="17"/>
      <c r="BC19" s="22"/>
      <c r="BE19" s="50">
        <f>SUM(AT19,BC19)</f>
        <v>38</v>
      </c>
      <c r="BF19" s="62">
        <f t="shared" ref="BF19:BF25" si="49">AVERAGE(AY19,AW19,AN19,AL19,AC19,AA19,R19,P19,I19,G19)</f>
        <v>42.625</v>
      </c>
      <c r="BG19" s="39"/>
      <c r="BH19" s="45">
        <v>46</v>
      </c>
      <c r="BI19" s="65"/>
      <c r="BJ19" s="45">
        <v>40</v>
      </c>
      <c r="BK19" s="65"/>
      <c r="BL19" s="21">
        <f t="shared" ref="BL19:BL25" si="50">SUM(BH19:BJ19)</f>
        <v>86</v>
      </c>
      <c r="BM19" s="17"/>
      <c r="BN19" s="22">
        <v>9</v>
      </c>
      <c r="BP19" s="50">
        <f>SUM(BE19,BN19)</f>
        <v>47</v>
      </c>
      <c r="BQ19" s="62">
        <f t="shared" ref="BQ19:BQ25" si="51">AVERAGE(BH19:BJ19,AW19:AY19,AL19:AN19,AA19:AC19,P19:R19,G19:I19)</f>
        <v>42.7</v>
      </c>
      <c r="BR19" s="39"/>
      <c r="BS19" s="21">
        <v>38</v>
      </c>
      <c r="BT19" s="65"/>
      <c r="BU19" s="45">
        <v>45</v>
      </c>
      <c r="BV19" s="65"/>
      <c r="BW19" s="45">
        <f t="shared" ref="BW19:BW29" si="52">SUM(BS19:BU19)</f>
        <v>83</v>
      </c>
      <c r="BX19" s="17"/>
      <c r="BY19" s="75">
        <v>13</v>
      </c>
      <c r="CA19" s="50">
        <f t="shared" ref="CA19:CA29" si="53">SUM(BP19,BY19)</f>
        <v>60</v>
      </c>
      <c r="CB19" s="62">
        <f t="shared" ref="CB19:CB29" si="54">AVERAGE(BU19,BS19,BJ19,BH19,AY19,AW19,AN19,AL19,AC19,AA19,R19,P19,I19,G19)</f>
        <v>42.5</v>
      </c>
    </row>
    <row r="20" spans="1:80" s="5" customFormat="1" ht="12" customHeight="1">
      <c r="A20" s="37" t="s">
        <v>14</v>
      </c>
      <c r="B20" s="23" t="s">
        <v>42</v>
      </c>
      <c r="C20" s="23" t="s">
        <v>43</v>
      </c>
      <c r="D20" s="29">
        <v>3602</v>
      </c>
      <c r="E20" s="31" t="s">
        <v>34</v>
      </c>
      <c r="F20" s="6"/>
      <c r="G20" s="21">
        <v>33</v>
      </c>
      <c r="I20" s="21">
        <v>30</v>
      </c>
      <c r="K20" s="21">
        <f>SUM(G20+I20)</f>
        <v>63</v>
      </c>
      <c r="L20" s="14"/>
      <c r="M20" s="22">
        <v>17</v>
      </c>
      <c r="N20" s="22">
        <f>AVERAGE(G20,I20)</f>
        <v>31.5</v>
      </c>
      <c r="O20" s="39"/>
      <c r="P20" s="21">
        <v>33</v>
      </c>
      <c r="R20" s="45">
        <v>36</v>
      </c>
      <c r="T20" s="21">
        <f>SUM(P20:R20)</f>
        <v>69</v>
      </c>
      <c r="U20" s="34"/>
      <c r="V20" s="22">
        <v>16</v>
      </c>
      <c r="W20" s="40"/>
      <c r="X20" s="22">
        <f>SUM(M20,V20)</f>
        <v>33</v>
      </c>
      <c r="Y20" s="22">
        <f>AVERAGE(R20,P20,I20,G20)</f>
        <v>33</v>
      </c>
      <c r="Z20" s="39"/>
      <c r="AA20" s="21" t="s">
        <v>23</v>
      </c>
      <c r="AB20" s="49"/>
      <c r="AC20" s="21" t="s">
        <v>23</v>
      </c>
      <c r="AE20" s="28" t="s">
        <v>23</v>
      </c>
      <c r="AF20" s="34"/>
      <c r="AG20" s="22" t="s">
        <v>23</v>
      </c>
      <c r="AH20" s="40"/>
      <c r="AI20" s="50">
        <f>SUM(X20,AG20)</f>
        <v>33</v>
      </c>
      <c r="AJ20" s="40">
        <f>AVERAGE(AC20,AA20,R20,P20,I20,G20)</f>
        <v>33</v>
      </c>
      <c r="AK20" s="39"/>
      <c r="AL20" s="22"/>
      <c r="AM20" s="17"/>
      <c r="AN20" s="22"/>
      <c r="AO20" s="17"/>
      <c r="AP20" s="22">
        <f>SUM(AL20:AN20)</f>
        <v>0</v>
      </c>
      <c r="AQ20" s="17"/>
      <c r="AR20" s="22"/>
      <c r="AT20" s="50">
        <f>SUM(AR20,AI20)</f>
        <v>33</v>
      </c>
      <c r="AU20" s="51">
        <f>AVERAGE(G20,I20,P20,R20,AA20,AC20,AL20,AN20)</f>
        <v>33</v>
      </c>
      <c r="AV20" s="39"/>
      <c r="AW20" s="21"/>
      <c r="AX20" s="65"/>
      <c r="AY20" s="21"/>
      <c r="AZ20" s="65"/>
      <c r="BA20" s="21"/>
      <c r="BB20" s="17"/>
      <c r="BC20" s="22"/>
      <c r="BE20" s="50">
        <f>SUM(AT20,BC20)</f>
        <v>33</v>
      </c>
      <c r="BF20" s="62">
        <f t="shared" si="49"/>
        <v>33</v>
      </c>
      <c r="BG20" s="39"/>
      <c r="BH20" s="45">
        <v>39</v>
      </c>
      <c r="BI20" s="65"/>
      <c r="BJ20" s="45">
        <v>36</v>
      </c>
      <c r="BK20" s="65"/>
      <c r="BL20" s="21">
        <f t="shared" si="50"/>
        <v>75</v>
      </c>
      <c r="BM20" s="17"/>
      <c r="BN20" s="22">
        <v>11</v>
      </c>
      <c r="BP20" s="50">
        <f>SUM(BE20,BN20)</f>
        <v>44</v>
      </c>
      <c r="BQ20" s="62">
        <f t="shared" si="51"/>
        <v>34.5</v>
      </c>
      <c r="BR20" s="39"/>
      <c r="BS20" s="45">
        <v>42</v>
      </c>
      <c r="BT20" s="65"/>
      <c r="BU20" s="45">
        <v>40</v>
      </c>
      <c r="BV20" s="65"/>
      <c r="BW20" s="45">
        <f t="shared" si="52"/>
        <v>82</v>
      </c>
      <c r="BX20" s="17"/>
      <c r="BY20" s="75">
        <v>14</v>
      </c>
      <c r="CA20" s="50">
        <f t="shared" si="53"/>
        <v>58</v>
      </c>
      <c r="CB20" s="62">
        <f t="shared" si="54"/>
        <v>36.125</v>
      </c>
    </row>
    <row r="21" spans="1:80" ht="12" customHeight="1">
      <c r="A21" s="37" t="s">
        <v>15</v>
      </c>
      <c r="B21" s="23" t="s">
        <v>137</v>
      </c>
      <c r="C21" s="23" t="s">
        <v>124</v>
      </c>
      <c r="D21" s="29">
        <v>35214</v>
      </c>
      <c r="E21" s="31" t="s">
        <v>103</v>
      </c>
      <c r="F21" s="6"/>
      <c r="G21" s="22"/>
      <c r="H21" s="5"/>
      <c r="I21" s="22"/>
      <c r="J21" s="5"/>
      <c r="K21" s="22"/>
      <c r="L21" s="14"/>
      <c r="M21" s="22"/>
      <c r="N21" s="40"/>
      <c r="O21" s="38"/>
      <c r="P21" s="22"/>
      <c r="Q21" s="5"/>
      <c r="R21" s="22"/>
      <c r="S21" s="5"/>
      <c r="T21" s="22"/>
      <c r="U21" s="34"/>
      <c r="V21" s="22"/>
      <c r="W21" s="40"/>
      <c r="X21" s="22"/>
      <c r="Y21" s="40"/>
      <c r="Z21" s="38"/>
      <c r="AA21" s="22"/>
      <c r="AB21" s="5"/>
      <c r="AC21" s="22"/>
      <c r="AD21" s="5"/>
      <c r="AE21" s="22"/>
      <c r="AF21" s="34"/>
      <c r="AG21" s="22"/>
      <c r="AH21" s="40"/>
      <c r="AI21" s="22"/>
      <c r="AJ21" s="40"/>
      <c r="AK21" s="38"/>
      <c r="AL21" s="21">
        <v>34</v>
      </c>
      <c r="AN21" s="21">
        <v>42</v>
      </c>
      <c r="AP21" s="22">
        <f>SUM(AL21:AN21)</f>
        <v>76</v>
      </c>
      <c r="AR21" s="22">
        <v>12</v>
      </c>
      <c r="AT21" s="50">
        <f>SUM(AR21,AI21)</f>
        <v>12</v>
      </c>
      <c r="AU21" s="51">
        <f>AVERAGE(G21,I21,P21,R21,AA21,AC21,AL21,AN21)</f>
        <v>38</v>
      </c>
      <c r="AV21" s="38"/>
      <c r="AW21" s="36">
        <v>41</v>
      </c>
      <c r="AX21" s="65"/>
      <c r="AY21" s="21">
        <v>35</v>
      </c>
      <c r="AZ21" s="65"/>
      <c r="BA21" s="36">
        <v>76</v>
      </c>
      <c r="BC21" s="22">
        <v>11</v>
      </c>
      <c r="BE21" s="50">
        <f>SUM(AT21,BC21)</f>
        <v>23</v>
      </c>
      <c r="BF21" s="62">
        <f t="shared" si="49"/>
        <v>38</v>
      </c>
      <c r="BG21" s="38"/>
      <c r="BH21" s="45">
        <v>37</v>
      </c>
      <c r="BI21" s="65"/>
      <c r="BJ21" s="45">
        <v>36</v>
      </c>
      <c r="BK21" s="65"/>
      <c r="BL21" s="21">
        <f t="shared" si="50"/>
        <v>73</v>
      </c>
      <c r="BM21" s="17"/>
      <c r="BN21" s="22">
        <v>14</v>
      </c>
      <c r="BP21" s="50">
        <f>SUM(BE21,BN21)</f>
        <v>37</v>
      </c>
      <c r="BQ21" s="62">
        <f t="shared" si="51"/>
        <v>37.5</v>
      </c>
      <c r="BR21" s="38"/>
      <c r="BS21" s="45">
        <v>42</v>
      </c>
      <c r="BT21" s="65"/>
      <c r="BU21" s="45">
        <v>43</v>
      </c>
      <c r="BV21" s="65"/>
      <c r="BW21" s="45">
        <f t="shared" si="52"/>
        <v>85</v>
      </c>
      <c r="BX21" s="17"/>
      <c r="BY21" s="75">
        <v>12</v>
      </c>
      <c r="BZ21" s="5"/>
      <c r="CA21" s="50">
        <f t="shared" si="53"/>
        <v>49</v>
      </c>
      <c r="CB21" s="62">
        <f t="shared" si="54"/>
        <v>38.75</v>
      </c>
    </row>
    <row r="22" spans="1:80" s="5" customFormat="1" ht="12" customHeight="1">
      <c r="A22" s="37" t="s">
        <v>16</v>
      </c>
      <c r="B22" s="23" t="s">
        <v>71</v>
      </c>
      <c r="C22" s="23" t="s">
        <v>72</v>
      </c>
      <c r="D22" s="29">
        <v>196</v>
      </c>
      <c r="E22" s="32" t="s">
        <v>34</v>
      </c>
      <c r="F22" s="4"/>
      <c r="G22" s="28">
        <v>29</v>
      </c>
      <c r="I22" s="28">
        <v>28</v>
      </c>
      <c r="K22" s="28">
        <f>SUM(G22+I22)</f>
        <v>57</v>
      </c>
      <c r="L22" s="14"/>
      <c r="M22" s="22">
        <v>23</v>
      </c>
      <c r="N22" s="22">
        <f>AVERAGE(G22,I22)</f>
        <v>28.5</v>
      </c>
      <c r="O22" s="39"/>
      <c r="P22" s="28" t="s">
        <v>23</v>
      </c>
      <c r="R22" s="28" t="s">
        <v>23</v>
      </c>
      <c r="T22" s="28" t="s">
        <v>23</v>
      </c>
      <c r="U22" s="34"/>
      <c r="V22" s="22" t="s">
        <v>23</v>
      </c>
      <c r="W22" s="40"/>
      <c r="X22" s="22">
        <f>SUM(M22,V22)</f>
        <v>23</v>
      </c>
      <c r="Y22" s="22">
        <f t="shared" ref="Y22" si="55">AVERAGE(R22,P22,I22,G22)</f>
        <v>28.5</v>
      </c>
      <c r="Z22" s="39"/>
      <c r="AA22" s="21" t="s">
        <v>23</v>
      </c>
      <c r="AB22" s="49"/>
      <c r="AC22" s="21" t="s">
        <v>23</v>
      </c>
      <c r="AE22" s="28" t="s">
        <v>23</v>
      </c>
      <c r="AF22" s="34"/>
      <c r="AG22" s="22" t="s">
        <v>23</v>
      </c>
      <c r="AH22" s="40"/>
      <c r="AI22" s="50">
        <f t="shared" ref="AI22" si="56">SUM(X22,AG22)</f>
        <v>23</v>
      </c>
      <c r="AJ22" s="40">
        <f t="shared" ref="AJ22" si="57">AVERAGE(AC22,AA22,R22,P22,I22,G22)</f>
        <v>28.5</v>
      </c>
      <c r="AK22" s="39"/>
      <c r="AL22" s="22"/>
      <c r="AM22" s="17"/>
      <c r="AN22" s="22"/>
      <c r="AO22" s="17"/>
      <c r="AP22" s="22">
        <f t="shared" ref="AP22" si="58">SUM(AL22:AN22)</f>
        <v>0</v>
      </c>
      <c r="AQ22" s="17"/>
      <c r="AR22" s="22"/>
      <c r="AT22" s="50">
        <f t="shared" ref="AT22" si="59">SUM(AR22,AI22)</f>
        <v>23</v>
      </c>
      <c r="AU22" s="51">
        <f t="shared" ref="AU22" si="60">AVERAGE(G22,I22,P22,R22,AA22,AC22,AL22,AN22)</f>
        <v>28.5</v>
      </c>
      <c r="AV22" s="39"/>
      <c r="AW22" s="28">
        <v>28</v>
      </c>
      <c r="AX22" s="65"/>
      <c r="AY22" s="28">
        <v>29</v>
      </c>
      <c r="AZ22" s="65"/>
      <c r="BA22" s="28">
        <v>57</v>
      </c>
      <c r="BB22" s="17"/>
      <c r="BC22" s="22">
        <v>25</v>
      </c>
      <c r="BE22" s="50">
        <f>SUM(AT22,BC22)</f>
        <v>48</v>
      </c>
      <c r="BF22" s="62">
        <f t="shared" si="49"/>
        <v>28.5</v>
      </c>
      <c r="BG22" s="39"/>
      <c r="BH22" s="21" t="s">
        <v>23</v>
      </c>
      <c r="BI22" s="65"/>
      <c r="BJ22" s="21" t="s">
        <v>23</v>
      </c>
      <c r="BK22" s="65"/>
      <c r="BL22" s="21">
        <f t="shared" si="50"/>
        <v>0</v>
      </c>
      <c r="BM22" s="17"/>
      <c r="BN22" s="22" t="s">
        <v>23</v>
      </c>
      <c r="BP22" s="50">
        <f>SUM(BE22,BN22)</f>
        <v>48</v>
      </c>
      <c r="BQ22" s="62">
        <f t="shared" si="51"/>
        <v>28.5</v>
      </c>
      <c r="BR22" s="39"/>
      <c r="BS22" s="21" t="s">
        <v>23</v>
      </c>
      <c r="BT22" s="65"/>
      <c r="BU22" s="21" t="s">
        <v>23</v>
      </c>
      <c r="BV22" s="65"/>
      <c r="BW22" s="21">
        <f t="shared" si="52"/>
        <v>0</v>
      </c>
      <c r="BX22" s="17"/>
      <c r="BY22" s="75" t="s">
        <v>23</v>
      </c>
      <c r="CA22" s="50">
        <f t="shared" si="53"/>
        <v>48</v>
      </c>
      <c r="CB22" s="62">
        <f t="shared" si="54"/>
        <v>28.5</v>
      </c>
    </row>
    <row r="23" spans="1:80" s="5" customFormat="1" ht="12" customHeight="1">
      <c r="A23" s="37" t="s">
        <v>17</v>
      </c>
      <c r="B23" s="23" t="s">
        <v>110</v>
      </c>
      <c r="C23" s="23" t="s">
        <v>111</v>
      </c>
      <c r="D23" s="29">
        <v>64989</v>
      </c>
      <c r="E23" s="32" t="s">
        <v>107</v>
      </c>
      <c r="F23" s="6"/>
      <c r="G23" s="21"/>
      <c r="I23" s="22"/>
      <c r="K23" s="22"/>
      <c r="L23" s="14"/>
      <c r="M23" s="22"/>
      <c r="N23" s="22" t="s">
        <v>23</v>
      </c>
      <c r="O23" s="39"/>
      <c r="P23" s="45">
        <v>39</v>
      </c>
      <c r="R23" s="21">
        <v>33</v>
      </c>
      <c r="T23" s="45">
        <f>SUM(P23:R23)</f>
        <v>72</v>
      </c>
      <c r="U23" s="34"/>
      <c r="V23" s="22">
        <v>11</v>
      </c>
      <c r="W23" s="40"/>
      <c r="X23" s="22">
        <f t="shared" ref="X23" si="61">SUM(M23,V23)</f>
        <v>11</v>
      </c>
      <c r="Y23" s="22">
        <f>AVERAGE(R23,P23,I23,G23)</f>
        <v>36</v>
      </c>
      <c r="Z23" s="39"/>
      <c r="AA23" s="21"/>
      <c r="AB23" s="49"/>
      <c r="AC23" s="21"/>
      <c r="AE23" s="28" t="s">
        <v>23</v>
      </c>
      <c r="AF23" s="34"/>
      <c r="AG23" s="22"/>
      <c r="AH23" s="40"/>
      <c r="AI23" s="50">
        <f>SUM(X23,AG23)</f>
        <v>11</v>
      </c>
      <c r="AJ23" s="40">
        <f>AVERAGE(AC23,AA23,R23,P23,I23,G23)</f>
        <v>36</v>
      </c>
      <c r="AK23" s="39"/>
      <c r="AL23" s="21">
        <v>30</v>
      </c>
      <c r="AM23" s="17"/>
      <c r="AN23" s="28">
        <v>29</v>
      </c>
      <c r="AO23" s="17"/>
      <c r="AP23" s="28">
        <f>SUM(AL23:AN23)</f>
        <v>59</v>
      </c>
      <c r="AQ23" s="17"/>
      <c r="AR23" s="22">
        <v>25</v>
      </c>
      <c r="AT23" s="50">
        <f>SUM(AR23,AI23)</f>
        <v>36</v>
      </c>
      <c r="AU23" s="51">
        <f>AVERAGE(G23,I23,P23,R23,AA23,AC23,AL23,AN23)</f>
        <v>32.75</v>
      </c>
      <c r="AV23" s="39"/>
      <c r="AW23" s="36">
        <v>38</v>
      </c>
      <c r="AX23" s="65"/>
      <c r="AY23" s="36">
        <v>39</v>
      </c>
      <c r="AZ23" s="65"/>
      <c r="BA23" s="36">
        <v>77</v>
      </c>
      <c r="BB23" s="17"/>
      <c r="BC23" s="22">
        <v>10</v>
      </c>
      <c r="BE23" s="50">
        <f>SUM(AT23,BC23)</f>
        <v>46</v>
      </c>
      <c r="BF23" s="62">
        <f t="shared" si="49"/>
        <v>34.666666666666664</v>
      </c>
      <c r="BG23" s="39"/>
      <c r="BH23" s="21" t="s">
        <v>23</v>
      </c>
      <c r="BI23" s="65"/>
      <c r="BJ23" s="21" t="s">
        <v>23</v>
      </c>
      <c r="BK23" s="65"/>
      <c r="BL23" s="21">
        <f t="shared" si="50"/>
        <v>0</v>
      </c>
      <c r="BM23" s="17"/>
      <c r="BN23" s="22" t="s">
        <v>23</v>
      </c>
      <c r="BP23" s="50">
        <f>SUM(BE23,BN23)</f>
        <v>46</v>
      </c>
      <c r="BQ23" s="62">
        <f t="shared" si="51"/>
        <v>34.666666666666664</v>
      </c>
      <c r="BR23" s="39"/>
      <c r="BS23" s="21" t="s">
        <v>23</v>
      </c>
      <c r="BT23" s="65"/>
      <c r="BU23" s="21" t="s">
        <v>23</v>
      </c>
      <c r="BV23" s="65"/>
      <c r="BW23" s="21">
        <f t="shared" si="52"/>
        <v>0</v>
      </c>
      <c r="BX23" s="17"/>
      <c r="BY23" s="75" t="s">
        <v>23</v>
      </c>
      <c r="CA23" s="50">
        <f t="shared" si="53"/>
        <v>46</v>
      </c>
      <c r="CB23" s="62">
        <f t="shared" si="54"/>
        <v>34.666666666666664</v>
      </c>
    </row>
    <row r="24" spans="1:80" ht="12" customHeight="1">
      <c r="A24" s="37" t="s">
        <v>18</v>
      </c>
      <c r="B24" s="23" t="s">
        <v>144</v>
      </c>
      <c r="C24" s="23" t="s">
        <v>145</v>
      </c>
      <c r="D24" s="59" t="s">
        <v>23</v>
      </c>
      <c r="E24" s="31" t="s">
        <v>34</v>
      </c>
      <c r="F24" s="6"/>
      <c r="G24" s="22"/>
      <c r="H24" s="5"/>
      <c r="I24" s="22"/>
      <c r="J24" s="5"/>
      <c r="K24" s="22"/>
      <c r="L24" s="56"/>
      <c r="M24" s="22"/>
      <c r="N24" s="40"/>
      <c r="O24" s="38"/>
      <c r="P24" s="22"/>
      <c r="Q24" s="5"/>
      <c r="R24" s="22"/>
      <c r="S24" s="5"/>
      <c r="T24" s="22"/>
      <c r="U24" s="56"/>
      <c r="V24" s="22"/>
      <c r="W24" s="40"/>
      <c r="X24" s="22"/>
      <c r="Y24" s="40"/>
      <c r="Z24" s="38"/>
      <c r="AA24" s="22"/>
      <c r="AB24" s="5"/>
      <c r="AC24" s="22"/>
      <c r="AD24" s="5"/>
      <c r="AE24" s="22"/>
      <c r="AF24" s="56"/>
      <c r="AG24" s="22"/>
      <c r="AH24" s="40"/>
      <c r="AI24" s="22"/>
      <c r="AJ24" s="40"/>
      <c r="AK24" s="38"/>
      <c r="AL24" s="22"/>
      <c r="AN24" s="22"/>
      <c r="AP24" s="22"/>
      <c r="AR24" s="22"/>
      <c r="AT24" s="22"/>
      <c r="AU24" s="54"/>
      <c r="AV24" s="38"/>
      <c r="AW24" s="21">
        <v>34</v>
      </c>
      <c r="AX24" s="65"/>
      <c r="AY24" s="21">
        <v>32</v>
      </c>
      <c r="AZ24" s="65"/>
      <c r="BA24" s="21">
        <v>66</v>
      </c>
      <c r="BC24" s="22">
        <v>20</v>
      </c>
      <c r="BE24" s="50">
        <f t="shared" ref="BE24" si="62">SUM(AT24,BC24)</f>
        <v>20</v>
      </c>
      <c r="BF24" s="62">
        <f t="shared" si="49"/>
        <v>33</v>
      </c>
      <c r="BG24" s="38"/>
      <c r="BH24" s="21" t="s">
        <v>23</v>
      </c>
      <c r="BI24" s="65"/>
      <c r="BJ24" s="21" t="s">
        <v>23</v>
      </c>
      <c r="BK24" s="65"/>
      <c r="BL24" s="21">
        <f t="shared" si="50"/>
        <v>0</v>
      </c>
      <c r="BM24" s="17"/>
      <c r="BN24" s="22" t="s">
        <v>23</v>
      </c>
      <c r="BP24" s="50">
        <f t="shared" ref="BP24" si="63">SUM(BE24,BN24)</f>
        <v>20</v>
      </c>
      <c r="BQ24" s="62">
        <f t="shared" si="51"/>
        <v>33</v>
      </c>
      <c r="BR24" s="38"/>
      <c r="BS24" s="21">
        <v>30</v>
      </c>
      <c r="BT24" s="65"/>
      <c r="BU24" s="28">
        <v>29</v>
      </c>
      <c r="BV24" s="65"/>
      <c r="BW24" s="28">
        <f t="shared" si="52"/>
        <v>59</v>
      </c>
      <c r="BX24" s="17"/>
      <c r="BY24" s="75">
        <v>24</v>
      </c>
      <c r="BZ24" s="5"/>
      <c r="CA24" s="50">
        <f t="shared" si="53"/>
        <v>44</v>
      </c>
      <c r="CB24" s="62">
        <f t="shared" si="54"/>
        <v>31.25</v>
      </c>
    </row>
    <row r="25" spans="1:80" s="5" customFormat="1" ht="12" customHeight="1">
      <c r="A25" s="37" t="s">
        <v>19</v>
      </c>
      <c r="B25" s="23" t="s">
        <v>66</v>
      </c>
      <c r="C25" s="23" t="s">
        <v>67</v>
      </c>
      <c r="D25" s="29">
        <v>37325</v>
      </c>
      <c r="E25" s="32" t="s">
        <v>34</v>
      </c>
      <c r="F25" s="6"/>
      <c r="G25" s="21">
        <v>31</v>
      </c>
      <c r="I25" s="21">
        <v>32</v>
      </c>
      <c r="K25" s="21">
        <f>SUM(G25+I25)</f>
        <v>63</v>
      </c>
      <c r="L25" s="14"/>
      <c r="M25" s="22">
        <v>17</v>
      </c>
      <c r="N25" s="22">
        <f>AVERAGE(G25,I25)</f>
        <v>31.5</v>
      </c>
      <c r="O25" s="39"/>
      <c r="P25" s="28" t="s">
        <v>23</v>
      </c>
      <c r="R25" s="28" t="s">
        <v>23</v>
      </c>
      <c r="T25" s="28" t="s">
        <v>23</v>
      </c>
      <c r="U25" s="34"/>
      <c r="V25" s="22" t="s">
        <v>23</v>
      </c>
      <c r="W25" s="40"/>
      <c r="X25" s="22">
        <f>SUM(M25,V25)</f>
        <v>17</v>
      </c>
      <c r="Y25" s="22">
        <f>AVERAGE(R25,P25,I25,G25)</f>
        <v>31.5</v>
      </c>
      <c r="Z25" s="39"/>
      <c r="AA25" s="21">
        <v>30</v>
      </c>
      <c r="AB25" s="49"/>
      <c r="AC25" s="21">
        <v>30</v>
      </c>
      <c r="AE25" s="21">
        <f>SUM(AA25:AC25)</f>
        <v>60</v>
      </c>
      <c r="AF25" s="34"/>
      <c r="AG25" s="22">
        <v>23</v>
      </c>
      <c r="AH25" s="40"/>
      <c r="AI25" s="50">
        <f>SUM(X25,AG25)</f>
        <v>40</v>
      </c>
      <c r="AJ25" s="40">
        <f>AVERAGE(AC25,AA25,R25,P25,I25,G25)</f>
        <v>30.75</v>
      </c>
      <c r="AK25" s="39"/>
      <c r="AL25" s="22"/>
      <c r="AM25" s="17"/>
      <c r="AN25" s="22"/>
      <c r="AO25" s="17"/>
      <c r="AP25" s="22">
        <f>SUM(AL25:AN25)</f>
        <v>0</v>
      </c>
      <c r="AQ25" s="17"/>
      <c r="AR25" s="22"/>
      <c r="AT25" s="50">
        <f>SUM(AR25,AI25)</f>
        <v>40</v>
      </c>
      <c r="AU25" s="51">
        <f>AVERAGE(G25,I25,P25,R25,AA25,AC25,AL25,AN25)</f>
        <v>30.75</v>
      </c>
      <c r="AV25" s="39"/>
      <c r="AW25" s="21"/>
      <c r="AX25" s="65"/>
      <c r="AY25" s="21"/>
      <c r="AZ25" s="65"/>
      <c r="BA25" s="21"/>
      <c r="BB25" s="17"/>
      <c r="BC25" s="22"/>
      <c r="BE25" s="50">
        <f>SUM(AT25,BC25)</f>
        <v>40</v>
      </c>
      <c r="BF25" s="62">
        <f t="shared" si="49"/>
        <v>30.75</v>
      </c>
      <c r="BG25" s="39"/>
      <c r="BH25" s="21" t="s">
        <v>23</v>
      </c>
      <c r="BI25" s="65"/>
      <c r="BJ25" s="21" t="s">
        <v>23</v>
      </c>
      <c r="BK25" s="65"/>
      <c r="BL25" s="21">
        <f t="shared" si="50"/>
        <v>0</v>
      </c>
      <c r="BM25" s="17"/>
      <c r="BN25" s="22" t="s">
        <v>23</v>
      </c>
      <c r="BP25" s="50">
        <f>SUM(BE25,BN25)</f>
        <v>40</v>
      </c>
      <c r="BQ25" s="62">
        <f t="shared" si="51"/>
        <v>30.75</v>
      </c>
      <c r="BR25" s="39"/>
      <c r="BS25" s="21" t="s">
        <v>23</v>
      </c>
      <c r="BT25" s="65"/>
      <c r="BU25" s="21" t="s">
        <v>23</v>
      </c>
      <c r="BV25" s="65"/>
      <c r="BW25" s="21">
        <f t="shared" si="52"/>
        <v>0</v>
      </c>
      <c r="BX25" s="17"/>
      <c r="BY25" s="75" t="s">
        <v>23</v>
      </c>
      <c r="CA25" s="50">
        <f t="shared" si="53"/>
        <v>40</v>
      </c>
      <c r="CB25" s="62">
        <f t="shared" si="54"/>
        <v>30.75</v>
      </c>
    </row>
    <row r="26" spans="1:80" s="5" customFormat="1" ht="12" customHeight="1">
      <c r="A26" s="37" t="s">
        <v>20</v>
      </c>
      <c r="B26" s="23" t="s">
        <v>55</v>
      </c>
      <c r="C26" s="23" t="s">
        <v>56</v>
      </c>
      <c r="D26" s="29">
        <v>48947</v>
      </c>
      <c r="E26" s="32" t="s">
        <v>76</v>
      </c>
      <c r="F26" s="6"/>
      <c r="G26" s="21">
        <v>34</v>
      </c>
      <c r="I26" s="21">
        <v>34</v>
      </c>
      <c r="K26" s="21">
        <f>SUM(G26+I26)</f>
        <v>68</v>
      </c>
      <c r="L26" s="14"/>
      <c r="M26" s="22">
        <v>12</v>
      </c>
      <c r="N26" s="22">
        <f>AVERAGE(G26,I26)</f>
        <v>34</v>
      </c>
      <c r="O26" s="39"/>
      <c r="P26" s="21">
        <v>30</v>
      </c>
      <c r="R26" s="21">
        <v>32</v>
      </c>
      <c r="T26" s="21">
        <f>SUM(P26:R26)</f>
        <v>62</v>
      </c>
      <c r="U26" s="34"/>
      <c r="V26" s="22">
        <v>24</v>
      </c>
      <c r="W26" s="40"/>
      <c r="X26" s="22">
        <f>SUM(M26,V26)</f>
        <v>36</v>
      </c>
      <c r="Y26" s="22">
        <f>AVERAGE(R26,P26,I26,G26)</f>
        <v>32.5</v>
      </c>
      <c r="Z26" s="39"/>
      <c r="AA26" s="21" t="s">
        <v>23</v>
      </c>
      <c r="AB26" s="49"/>
      <c r="AC26" s="21" t="s">
        <v>23</v>
      </c>
      <c r="AE26" s="28" t="s">
        <v>23</v>
      </c>
      <c r="AF26" s="34"/>
      <c r="AG26" s="22" t="s">
        <v>23</v>
      </c>
      <c r="AH26" s="40"/>
      <c r="AI26" s="50">
        <f>SUM(X26,AG26)</f>
        <v>36</v>
      </c>
      <c r="AJ26" s="40">
        <f>AVERAGE(AC26,AA26,R26,P26,I26,G26)</f>
        <v>32.5</v>
      </c>
      <c r="AK26" s="39"/>
      <c r="AL26" s="22"/>
      <c r="AM26" s="17"/>
      <c r="AN26" s="22"/>
      <c r="AO26" s="17"/>
      <c r="AP26" s="22">
        <f t="shared" ref="AP26" si="64">SUM(AL26:AN26)</f>
        <v>0</v>
      </c>
      <c r="AQ26" s="17"/>
      <c r="AR26" s="22"/>
      <c r="AT26" s="50">
        <f t="shared" ref="AT26" si="65">SUM(AR26,AI26)</f>
        <v>36</v>
      </c>
      <c r="AU26" s="51">
        <f t="shared" ref="AU26" si="66">AVERAGE(G26,I26,P26,R26,AA26,AC26,AL26,AN26)</f>
        <v>32.5</v>
      </c>
      <c r="AV26" s="39"/>
      <c r="AW26" s="21"/>
      <c r="AX26" s="65"/>
      <c r="AY26" s="21"/>
      <c r="AZ26" s="65"/>
      <c r="BA26" s="21"/>
      <c r="BB26" s="17"/>
      <c r="BC26" s="22"/>
      <c r="BE26" s="50">
        <f t="shared" ref="BE26" si="67">SUM(AT26,BC26)</f>
        <v>36</v>
      </c>
      <c r="BF26" s="62">
        <f t="shared" ref="BF26" si="68">AVERAGE(AY26,AW26,AN26,AL26,AC26,AA26,R26,P26,I26,G26)</f>
        <v>32.5</v>
      </c>
      <c r="BG26" s="39"/>
      <c r="BH26" s="45" t="s">
        <v>23</v>
      </c>
      <c r="BI26" s="65"/>
      <c r="BJ26" s="21" t="s">
        <v>23</v>
      </c>
      <c r="BK26" s="65"/>
      <c r="BL26" s="21">
        <f t="shared" ref="BL26" si="69">SUM(BH26:BJ26)</f>
        <v>0</v>
      </c>
      <c r="BM26" s="17"/>
      <c r="BN26" s="22" t="s">
        <v>23</v>
      </c>
      <c r="BP26" s="50">
        <f t="shared" ref="BP26" si="70">SUM(BE26,BN26)</f>
        <v>36</v>
      </c>
      <c r="BQ26" s="62">
        <f t="shared" ref="BQ26" si="71">AVERAGE(BH26:BJ26,AW26:AY26,AL26:AN26,AA26:AC26,P26:R26,G26:I26)</f>
        <v>32.5</v>
      </c>
      <c r="BR26" s="39"/>
      <c r="BS26" s="21" t="s">
        <v>23</v>
      </c>
      <c r="BT26" s="65"/>
      <c r="BU26" s="21" t="s">
        <v>23</v>
      </c>
      <c r="BV26" s="65"/>
      <c r="BW26" s="21">
        <f t="shared" si="52"/>
        <v>0</v>
      </c>
      <c r="BX26" s="17"/>
      <c r="BY26" s="75" t="s">
        <v>23</v>
      </c>
      <c r="CA26" s="50">
        <f t="shared" si="53"/>
        <v>36</v>
      </c>
      <c r="CB26" s="62">
        <f t="shared" si="54"/>
        <v>32.5</v>
      </c>
    </row>
    <row r="27" spans="1:80" ht="12" customHeight="1">
      <c r="A27" s="37" t="s">
        <v>21</v>
      </c>
      <c r="B27" s="23" t="s">
        <v>127</v>
      </c>
      <c r="C27" s="23" t="s">
        <v>124</v>
      </c>
      <c r="D27" s="29" t="s">
        <v>23</v>
      </c>
      <c r="E27" s="32" t="s">
        <v>128</v>
      </c>
      <c r="F27" s="6"/>
      <c r="G27" s="22"/>
      <c r="H27" s="5"/>
      <c r="I27" s="22"/>
      <c r="J27" s="5"/>
      <c r="K27" s="22"/>
      <c r="L27" s="14"/>
      <c r="M27" s="22"/>
      <c r="N27" s="40"/>
      <c r="O27" s="39"/>
      <c r="P27" s="22"/>
      <c r="Q27" s="5"/>
      <c r="R27" s="22"/>
      <c r="S27" s="5"/>
      <c r="T27" s="22"/>
      <c r="U27" s="34"/>
      <c r="V27" s="22"/>
      <c r="W27" s="40"/>
      <c r="X27" s="22"/>
      <c r="Y27" s="40"/>
      <c r="Z27" s="39"/>
      <c r="AA27" s="22"/>
      <c r="AB27" s="5"/>
      <c r="AC27" s="22"/>
      <c r="AD27" s="5"/>
      <c r="AE27" s="22"/>
      <c r="AF27" s="34"/>
      <c r="AG27" s="22"/>
      <c r="AH27" s="40"/>
      <c r="AI27" s="22"/>
      <c r="AJ27" s="40"/>
      <c r="AK27" s="39"/>
      <c r="AL27" s="22">
        <v>42</v>
      </c>
      <c r="AN27" s="22">
        <v>42</v>
      </c>
      <c r="AP27" s="22">
        <f>SUM(AL27:AN27)</f>
        <v>84</v>
      </c>
      <c r="AR27" s="22">
        <v>9</v>
      </c>
      <c r="AT27" s="50">
        <f>SUM(AR27,AI27)</f>
        <v>9</v>
      </c>
      <c r="AU27" s="51">
        <f>AVERAGE(G27,I27,P27,R27,AA27,AC27,AL27,AN27)</f>
        <v>42</v>
      </c>
      <c r="AV27" s="38"/>
      <c r="AW27" s="36"/>
      <c r="AY27" s="36"/>
      <c r="BA27" s="36"/>
      <c r="BC27" s="22"/>
      <c r="BE27" s="50">
        <f>SUM(AT27,BC27)</f>
        <v>9</v>
      </c>
      <c r="BF27" s="62">
        <f>AVERAGE(AY27,AW27,AN27,AL27,AC27,AA27,R27,P27,I27,G27)</f>
        <v>42</v>
      </c>
      <c r="BG27" s="38"/>
      <c r="BH27" s="45">
        <v>41</v>
      </c>
      <c r="BI27" s="65"/>
      <c r="BJ27" s="45">
        <v>36</v>
      </c>
      <c r="BK27" s="65"/>
      <c r="BL27" s="21">
        <f>SUM(BH27:BJ27)</f>
        <v>77</v>
      </c>
      <c r="BM27" s="17"/>
      <c r="BN27" s="22">
        <v>10</v>
      </c>
      <c r="BP27" s="50">
        <f>SUM(BE27,BN27)</f>
        <v>19</v>
      </c>
      <c r="BQ27" s="62">
        <f>AVERAGE(BH27:BJ27,AW27:AY27,AL27:AN27,AA27:AC27,P27:R27,G27:I27)</f>
        <v>40.25</v>
      </c>
      <c r="BR27" s="38"/>
      <c r="BS27" s="21">
        <v>34</v>
      </c>
      <c r="BT27" s="65"/>
      <c r="BU27" s="45">
        <v>37</v>
      </c>
      <c r="BV27" s="65"/>
      <c r="BW27" s="21">
        <f t="shared" si="52"/>
        <v>71</v>
      </c>
      <c r="BX27" s="17"/>
      <c r="BY27" s="75">
        <v>16</v>
      </c>
      <c r="BZ27" s="5"/>
      <c r="CA27" s="50">
        <f t="shared" si="53"/>
        <v>35</v>
      </c>
      <c r="CB27" s="62">
        <f t="shared" si="54"/>
        <v>38.666666666666664</v>
      </c>
    </row>
    <row r="28" spans="1:80" ht="12" customHeight="1">
      <c r="A28" s="37" t="s">
        <v>22</v>
      </c>
      <c r="B28" s="23" t="s">
        <v>143</v>
      </c>
      <c r="C28" s="23" t="s">
        <v>53</v>
      </c>
      <c r="D28" s="26" t="s">
        <v>23</v>
      </c>
      <c r="E28" s="31" t="s">
        <v>107</v>
      </c>
      <c r="F28" s="6"/>
      <c r="G28" s="22"/>
      <c r="H28" s="5"/>
      <c r="I28" s="22"/>
      <c r="J28" s="5"/>
      <c r="K28" s="22"/>
      <c r="L28" s="14"/>
      <c r="M28" s="22"/>
      <c r="N28" s="40"/>
      <c r="O28" s="38"/>
      <c r="P28" s="22"/>
      <c r="Q28" s="5"/>
      <c r="R28" s="22"/>
      <c r="S28" s="5"/>
      <c r="T28" s="22"/>
      <c r="U28" s="34"/>
      <c r="V28" s="22"/>
      <c r="W28" s="40"/>
      <c r="X28" s="22"/>
      <c r="Y28" s="40"/>
      <c r="Z28" s="38"/>
      <c r="AA28" s="22"/>
      <c r="AB28" s="5"/>
      <c r="AC28" s="22"/>
      <c r="AD28" s="5"/>
      <c r="AE28" s="22"/>
      <c r="AF28" s="34"/>
      <c r="AG28" s="22"/>
      <c r="AH28" s="40"/>
      <c r="AI28" s="22"/>
      <c r="AJ28" s="40"/>
      <c r="AK28" s="38"/>
      <c r="AL28" s="22"/>
      <c r="AN28" s="22"/>
      <c r="AP28" s="22"/>
      <c r="AR28" s="22"/>
      <c r="AT28" s="22"/>
      <c r="AU28" s="54"/>
      <c r="AV28" s="38"/>
      <c r="AW28" s="21">
        <v>34</v>
      </c>
      <c r="AX28" s="65"/>
      <c r="AY28" s="21">
        <v>31</v>
      </c>
      <c r="AZ28" s="65"/>
      <c r="BA28" s="21">
        <v>65</v>
      </c>
      <c r="BC28" s="22">
        <v>21</v>
      </c>
      <c r="BE28" s="50">
        <f>SUM(AT28,BC28)</f>
        <v>21</v>
      </c>
      <c r="BF28" s="62">
        <f>AVERAGE(AY28,AW28,AN28,AL28,AC28,AA28,R28,P28,I28,G28)</f>
        <v>32.5</v>
      </c>
      <c r="BG28" s="38"/>
      <c r="BH28" s="21" t="s">
        <v>23</v>
      </c>
      <c r="BI28" s="65"/>
      <c r="BJ28" s="21" t="s">
        <v>23</v>
      </c>
      <c r="BK28" s="65"/>
      <c r="BL28" s="21">
        <f>SUM(BH28:BJ28)</f>
        <v>0</v>
      </c>
      <c r="BM28" s="17"/>
      <c r="BN28" s="22" t="s">
        <v>23</v>
      </c>
      <c r="BP28" s="50">
        <f>SUM(BE28,BN28)</f>
        <v>21</v>
      </c>
      <c r="BQ28" s="62">
        <f>AVERAGE(BH28:BJ28,AW28:AY28,AL28:AN28,AA28:AC28,P28:R28,G28:I28)</f>
        <v>32.5</v>
      </c>
      <c r="BR28" s="38"/>
      <c r="BS28" s="21" t="s">
        <v>23</v>
      </c>
      <c r="BT28" s="65"/>
      <c r="BU28" s="21" t="s">
        <v>23</v>
      </c>
      <c r="BV28" s="65"/>
      <c r="BW28" s="21">
        <f t="shared" si="52"/>
        <v>0</v>
      </c>
      <c r="BX28" s="17"/>
      <c r="BY28" s="75" t="s">
        <v>23</v>
      </c>
      <c r="BZ28" s="5"/>
      <c r="CA28" s="50">
        <f t="shared" si="53"/>
        <v>21</v>
      </c>
      <c r="CB28" s="62">
        <f t="shared" si="54"/>
        <v>32.5</v>
      </c>
    </row>
    <row r="29" spans="1:80" ht="12" customHeight="1">
      <c r="A29" s="37" t="s">
        <v>129</v>
      </c>
      <c r="B29" s="23" t="s">
        <v>136</v>
      </c>
      <c r="C29" s="23" t="s">
        <v>126</v>
      </c>
      <c r="D29" s="29">
        <v>37352</v>
      </c>
      <c r="E29" s="32" t="s">
        <v>103</v>
      </c>
      <c r="F29" s="6"/>
      <c r="G29" s="22"/>
      <c r="H29" s="5"/>
      <c r="I29" s="22"/>
      <c r="J29" s="5"/>
      <c r="K29" s="22"/>
      <c r="L29" s="14"/>
      <c r="M29" s="22"/>
      <c r="N29" s="40"/>
      <c r="O29" s="38"/>
      <c r="P29" s="22"/>
      <c r="Q29" s="5"/>
      <c r="R29" s="22"/>
      <c r="S29" s="5"/>
      <c r="T29" s="22"/>
      <c r="U29" s="34"/>
      <c r="V29" s="22"/>
      <c r="W29" s="40"/>
      <c r="X29" s="22"/>
      <c r="Y29" s="40"/>
      <c r="Z29" s="38"/>
      <c r="AA29" s="22"/>
      <c r="AB29" s="5"/>
      <c r="AC29" s="22"/>
      <c r="AD29" s="5"/>
      <c r="AE29" s="22"/>
      <c r="AF29" s="34"/>
      <c r="AG29" s="22"/>
      <c r="AH29" s="40"/>
      <c r="AI29" s="22"/>
      <c r="AJ29" s="40"/>
      <c r="AK29" s="38"/>
      <c r="AL29" s="21">
        <v>33</v>
      </c>
      <c r="AN29" s="21">
        <v>30</v>
      </c>
      <c r="AP29" s="21">
        <f>SUM(AL29:AN29)</f>
        <v>63</v>
      </c>
      <c r="AR29" s="22">
        <v>20</v>
      </c>
      <c r="AT29" s="50">
        <f>SUM(AR29,AI29)</f>
        <v>20</v>
      </c>
      <c r="AU29" s="51">
        <f>AVERAGE(G29,I29,P29,R29,AA29,AC29,AL29,AN29)</f>
        <v>31.5</v>
      </c>
      <c r="AV29" s="38"/>
      <c r="AW29" s="21"/>
      <c r="AX29" s="65"/>
      <c r="AY29" s="21"/>
      <c r="AZ29" s="65"/>
      <c r="BA29" s="21"/>
      <c r="BC29" s="22"/>
      <c r="BE29" s="50">
        <f>SUM(AT29,BC29)</f>
        <v>20</v>
      </c>
      <c r="BF29" s="62">
        <f>AVERAGE(AY29,AW29,AN29,AL29,AC29,AA29,R29,P29,I29,G29)</f>
        <v>31.5</v>
      </c>
      <c r="BG29" s="38"/>
      <c r="BH29" s="21" t="s">
        <v>23</v>
      </c>
      <c r="BI29" s="65"/>
      <c r="BJ29" s="21" t="s">
        <v>23</v>
      </c>
      <c r="BK29" s="65"/>
      <c r="BL29" s="21">
        <f>SUM(BH29:BJ29)</f>
        <v>0</v>
      </c>
      <c r="BM29" s="17"/>
      <c r="BN29" s="22" t="s">
        <v>23</v>
      </c>
      <c r="BP29" s="50">
        <f>SUM(BE29,BN29)</f>
        <v>20</v>
      </c>
      <c r="BQ29" s="62">
        <f>AVERAGE(BH29:BJ29,AW29:AY29,AL29:AN29,AA29:AC29,P29:R29,G29:I29)</f>
        <v>31.5</v>
      </c>
      <c r="BR29" s="38"/>
      <c r="BS29" s="21" t="s">
        <v>23</v>
      </c>
      <c r="BT29" s="65"/>
      <c r="BU29" s="21" t="s">
        <v>23</v>
      </c>
      <c r="BV29" s="65"/>
      <c r="BW29" s="21">
        <f t="shared" si="52"/>
        <v>0</v>
      </c>
      <c r="BX29" s="17"/>
      <c r="BY29" s="75" t="s">
        <v>23</v>
      </c>
      <c r="BZ29" s="5"/>
      <c r="CA29" s="50">
        <f t="shared" si="53"/>
        <v>20</v>
      </c>
      <c r="CB29" s="62">
        <f t="shared" si="54"/>
        <v>31.5</v>
      </c>
    </row>
    <row r="30" spans="1:80" s="5" customFormat="1" ht="12" customHeight="1">
      <c r="A30" s="37" t="s">
        <v>130</v>
      </c>
      <c r="B30" s="23" t="s">
        <v>117</v>
      </c>
      <c r="C30" s="23" t="s">
        <v>118</v>
      </c>
      <c r="D30" s="29">
        <v>66395</v>
      </c>
      <c r="E30" s="32" t="s">
        <v>76</v>
      </c>
      <c r="F30" s="6"/>
      <c r="G30" s="22"/>
      <c r="I30" s="22"/>
      <c r="K30" s="22"/>
      <c r="L30" s="14"/>
      <c r="M30" s="22"/>
      <c r="N30" s="22" t="s">
        <v>23</v>
      </c>
      <c r="O30" s="39"/>
      <c r="P30" s="22"/>
      <c r="R30" s="22"/>
      <c r="T30" s="22"/>
      <c r="U30" s="34"/>
      <c r="V30" s="22"/>
      <c r="W30" s="40"/>
      <c r="X30" s="22"/>
      <c r="Y30" s="22"/>
      <c r="Z30" s="39"/>
      <c r="AA30" s="21">
        <v>35</v>
      </c>
      <c r="AB30" s="49"/>
      <c r="AC30" s="21">
        <v>30</v>
      </c>
      <c r="AE30" s="21">
        <f>SUM(AA30:AC30)</f>
        <v>65</v>
      </c>
      <c r="AF30" s="34"/>
      <c r="AG30" s="22">
        <v>18</v>
      </c>
      <c r="AH30" s="40"/>
      <c r="AI30" s="50">
        <f>SUM(X30,AG30)</f>
        <v>18</v>
      </c>
      <c r="AJ30" s="40">
        <f>AVERAGE(AC30,AA30,R30,P30,I30,G30)</f>
        <v>32.5</v>
      </c>
      <c r="AK30" s="39"/>
      <c r="AL30" s="22"/>
      <c r="AM30" s="17"/>
      <c r="AN30" s="21"/>
      <c r="AO30" s="17"/>
      <c r="AP30" s="45">
        <f>SUM(AL30:AN30)</f>
        <v>0</v>
      </c>
      <c r="AQ30" s="17"/>
      <c r="AR30" s="22"/>
      <c r="AT30" s="50">
        <f>SUM(AR30,AI30)</f>
        <v>18</v>
      </c>
      <c r="AU30" s="51">
        <f>AVERAGE(G30,I30,P30,R30,AA30,AC30,AL30,AN30)</f>
        <v>32.5</v>
      </c>
      <c r="AV30" s="39"/>
      <c r="AW30" s="36"/>
      <c r="AX30" s="17"/>
      <c r="AY30" s="36"/>
      <c r="AZ30" s="17"/>
      <c r="BA30" s="36"/>
      <c r="BB30" s="17"/>
      <c r="BC30" s="22"/>
      <c r="BE30" s="50">
        <f>SUM(AT30,BC30)</f>
        <v>18</v>
      </c>
      <c r="BF30" s="62">
        <f>AVERAGE(AY30,AW30,AN30,AL30,AC30,AA30,R30,P30,I30,G30)</f>
        <v>32.5</v>
      </c>
      <c r="BG30" s="39"/>
      <c r="BH30" s="21" t="s">
        <v>23</v>
      </c>
      <c r="BI30" s="65"/>
      <c r="BJ30" s="21" t="s">
        <v>23</v>
      </c>
      <c r="BK30" s="65"/>
      <c r="BL30" s="21">
        <f t="shared" ref="BL30:BL35" si="72">SUM(BH30:BJ30)</f>
        <v>0</v>
      </c>
      <c r="BM30" s="17"/>
      <c r="BN30" s="22" t="s">
        <v>23</v>
      </c>
      <c r="BP30" s="50">
        <f t="shared" ref="BP30:BP35" si="73">SUM(BE30,BN30)</f>
        <v>18</v>
      </c>
      <c r="BQ30" s="62">
        <f t="shared" ref="BQ30:BQ35" si="74">AVERAGE(BH30:BJ30,AW30:AY30,AL30:AN30,AA30:AC30,P30:R30,G30:I30)</f>
        <v>32.5</v>
      </c>
      <c r="BR30" s="39"/>
      <c r="BS30" s="21" t="s">
        <v>23</v>
      </c>
      <c r="BT30" s="65"/>
      <c r="BU30" s="28" t="s">
        <v>23</v>
      </c>
      <c r="BV30" s="65"/>
      <c r="BW30" s="21">
        <f t="shared" si="16"/>
        <v>0</v>
      </c>
      <c r="BX30" s="17"/>
      <c r="BY30" s="75" t="s">
        <v>23</v>
      </c>
      <c r="CA30" s="50">
        <f t="shared" si="17"/>
        <v>18</v>
      </c>
      <c r="CB30" s="62">
        <f t="shared" si="18"/>
        <v>32.5</v>
      </c>
    </row>
    <row r="31" spans="1:80" s="5" customFormat="1" ht="12" customHeight="1">
      <c r="A31" s="37" t="s">
        <v>131</v>
      </c>
      <c r="B31" s="23" t="s">
        <v>183</v>
      </c>
      <c r="C31" s="23" t="s">
        <v>184</v>
      </c>
      <c r="D31" s="29" t="s">
        <v>23</v>
      </c>
      <c r="E31" s="32" t="s">
        <v>70</v>
      </c>
      <c r="F31" s="6"/>
      <c r="G31" s="22"/>
      <c r="I31" s="22"/>
      <c r="K31" s="22"/>
      <c r="L31" s="14"/>
      <c r="M31" s="22"/>
      <c r="N31" s="40"/>
      <c r="O31" s="39"/>
      <c r="P31" s="22"/>
      <c r="R31" s="22"/>
      <c r="T31" s="22"/>
      <c r="U31" s="34"/>
      <c r="V31" s="22"/>
      <c r="W31" s="40"/>
      <c r="X31" s="22"/>
      <c r="Y31" s="40"/>
      <c r="Z31" s="39"/>
      <c r="AA31" s="22"/>
      <c r="AC31" s="22"/>
      <c r="AE31" s="22"/>
      <c r="AF31" s="34"/>
      <c r="AG31" s="22"/>
      <c r="AH31" s="40"/>
      <c r="AI31" s="22"/>
      <c r="AJ31" s="40"/>
      <c r="AK31" s="39"/>
      <c r="AL31" s="22"/>
      <c r="AM31" s="17"/>
      <c r="AN31" s="22"/>
      <c r="AO31" s="17"/>
      <c r="AP31" s="22"/>
      <c r="AQ31" s="17"/>
      <c r="AR31" s="22"/>
      <c r="AT31" s="22"/>
      <c r="AU31" s="51"/>
      <c r="AV31" s="39"/>
      <c r="AW31" s="22"/>
      <c r="AX31" s="17"/>
      <c r="AY31" s="22"/>
      <c r="AZ31" s="17"/>
      <c r="BA31" s="22"/>
      <c r="BB31" s="17"/>
      <c r="BC31" s="22"/>
      <c r="BE31" s="22"/>
      <c r="BF31" s="62"/>
      <c r="BG31" s="39"/>
      <c r="BH31" s="45">
        <v>39</v>
      </c>
      <c r="BI31" s="65"/>
      <c r="BJ31" s="21">
        <v>30</v>
      </c>
      <c r="BK31" s="65"/>
      <c r="BL31" s="21">
        <f t="shared" si="72"/>
        <v>69</v>
      </c>
      <c r="BM31" s="17"/>
      <c r="BN31" s="22">
        <v>17</v>
      </c>
      <c r="BP31" s="50">
        <f t="shared" si="73"/>
        <v>17</v>
      </c>
      <c r="BQ31" s="62">
        <f t="shared" si="74"/>
        <v>34.5</v>
      </c>
      <c r="BR31" s="39"/>
      <c r="BS31" s="21" t="s">
        <v>23</v>
      </c>
      <c r="BT31" s="65"/>
      <c r="BU31" s="28" t="s">
        <v>23</v>
      </c>
      <c r="BV31" s="65"/>
      <c r="BW31" s="21">
        <f t="shared" si="16"/>
        <v>0</v>
      </c>
      <c r="BX31" s="17"/>
      <c r="BY31" s="75" t="s">
        <v>23</v>
      </c>
      <c r="CA31" s="50">
        <f t="shared" si="17"/>
        <v>17</v>
      </c>
      <c r="CB31" s="62">
        <f t="shared" si="18"/>
        <v>34.5</v>
      </c>
    </row>
    <row r="32" spans="1:80" s="5" customFormat="1" ht="12" customHeight="1">
      <c r="A32" s="37" t="s">
        <v>132</v>
      </c>
      <c r="B32" s="23" t="s">
        <v>105</v>
      </c>
      <c r="C32" s="23" t="s">
        <v>106</v>
      </c>
      <c r="D32" s="29">
        <v>884</v>
      </c>
      <c r="E32" s="32" t="s">
        <v>107</v>
      </c>
      <c r="F32" s="6"/>
      <c r="G32" s="22"/>
      <c r="I32" s="22"/>
      <c r="K32" s="22"/>
      <c r="L32" s="14"/>
      <c r="M32" s="22"/>
      <c r="N32" s="22" t="s">
        <v>23</v>
      </c>
      <c r="O32" s="39"/>
      <c r="P32" s="22">
        <v>38</v>
      </c>
      <c r="R32" s="21">
        <v>32</v>
      </c>
      <c r="T32" s="21">
        <f>SUM(P32:R32)</f>
        <v>70</v>
      </c>
      <c r="U32" s="34"/>
      <c r="V32" s="22">
        <v>15</v>
      </c>
      <c r="W32" s="40"/>
      <c r="X32" s="22">
        <f>SUM(M32,V32)</f>
        <v>15</v>
      </c>
      <c r="Y32" s="22">
        <f>AVERAGE(R32,P32,I32,G32)</f>
        <v>35</v>
      </c>
      <c r="Z32" s="39"/>
      <c r="AA32" s="21"/>
      <c r="AB32" s="49"/>
      <c r="AC32" s="21"/>
      <c r="AE32" s="28" t="s">
        <v>23</v>
      </c>
      <c r="AF32" s="34"/>
      <c r="AG32" s="22"/>
      <c r="AH32" s="40"/>
      <c r="AI32" s="50">
        <f>SUM(X32,AG32)</f>
        <v>15</v>
      </c>
      <c r="AJ32" s="40">
        <f>AVERAGE(AC32,AA32,R32,P32,I32,G32)</f>
        <v>35</v>
      </c>
      <c r="AK32" s="39"/>
      <c r="AL32" s="22"/>
      <c r="AM32" s="17"/>
      <c r="AN32" s="22"/>
      <c r="AO32" s="17"/>
      <c r="AP32" s="22">
        <f>SUM(AL32:AN32)</f>
        <v>0</v>
      </c>
      <c r="AQ32" s="17"/>
      <c r="AR32" s="22"/>
      <c r="AT32" s="50">
        <f>SUM(AR32,AI32)</f>
        <v>15</v>
      </c>
      <c r="AU32" s="51">
        <f>AVERAGE(G32,I32,P32,R32,AA32,AC32,AL32,AN32)</f>
        <v>35</v>
      </c>
      <c r="AV32" s="39"/>
      <c r="AW32" s="36"/>
      <c r="AX32" s="17"/>
      <c r="AY32" s="36"/>
      <c r="AZ32" s="17"/>
      <c r="BA32" s="36"/>
      <c r="BB32" s="17"/>
      <c r="BC32" s="22"/>
      <c r="BE32" s="50">
        <f>SUM(AT32,BC32)</f>
        <v>15</v>
      </c>
      <c r="BF32" s="62">
        <f>AVERAGE(AY32,AW32,AN32,AL32,AC32,AA32,R32,P32,I32,G32)</f>
        <v>35</v>
      </c>
      <c r="BG32" s="39"/>
      <c r="BH32" s="21" t="s">
        <v>23</v>
      </c>
      <c r="BI32" s="65"/>
      <c r="BJ32" s="21" t="s">
        <v>23</v>
      </c>
      <c r="BK32" s="65"/>
      <c r="BL32" s="21">
        <f t="shared" si="72"/>
        <v>0</v>
      </c>
      <c r="BM32" s="17"/>
      <c r="BN32" s="22" t="s">
        <v>23</v>
      </c>
      <c r="BP32" s="50">
        <f t="shared" si="73"/>
        <v>15</v>
      </c>
      <c r="BQ32" s="62">
        <f t="shared" si="74"/>
        <v>35</v>
      </c>
      <c r="BR32" s="39"/>
      <c r="BS32" s="21" t="s">
        <v>23</v>
      </c>
      <c r="BT32" s="65"/>
      <c r="BU32" s="28" t="s">
        <v>23</v>
      </c>
      <c r="BV32" s="65"/>
      <c r="BW32" s="21">
        <f t="shared" si="16"/>
        <v>0</v>
      </c>
      <c r="BX32" s="17"/>
      <c r="BY32" s="75" t="s">
        <v>23</v>
      </c>
      <c r="CA32" s="50">
        <f t="shared" si="17"/>
        <v>15</v>
      </c>
      <c r="CB32" s="62">
        <f t="shared" si="18"/>
        <v>35</v>
      </c>
    </row>
    <row r="33" spans="1:80" s="5" customFormat="1" ht="12" customHeight="1">
      <c r="A33" s="37" t="s">
        <v>147</v>
      </c>
      <c r="B33" s="23" t="s">
        <v>108</v>
      </c>
      <c r="C33" s="23" t="s">
        <v>109</v>
      </c>
      <c r="D33" s="29">
        <v>66514</v>
      </c>
      <c r="E33" s="32" t="s">
        <v>34</v>
      </c>
      <c r="F33" s="6"/>
      <c r="G33" s="22"/>
      <c r="I33" s="22"/>
      <c r="K33" s="22"/>
      <c r="L33" s="14"/>
      <c r="M33" s="22"/>
      <c r="N33" s="22" t="s">
        <v>23</v>
      </c>
      <c r="O33" s="39"/>
      <c r="P33" s="22">
        <v>38</v>
      </c>
      <c r="R33" s="21">
        <v>33</v>
      </c>
      <c r="T33" s="21">
        <f>SUM(P33:R33)</f>
        <v>71</v>
      </c>
      <c r="U33" s="34"/>
      <c r="V33" s="22">
        <v>12</v>
      </c>
      <c r="W33" s="40"/>
      <c r="X33" s="22">
        <f>SUM(M33,V33)</f>
        <v>12</v>
      </c>
      <c r="Y33" s="22">
        <f>AVERAGE(R33,P33,I33,G33)</f>
        <v>35.5</v>
      </c>
      <c r="Z33" s="39"/>
      <c r="AA33" s="21"/>
      <c r="AB33" s="49"/>
      <c r="AC33" s="21"/>
      <c r="AE33" s="28" t="s">
        <v>23</v>
      </c>
      <c r="AF33" s="34"/>
      <c r="AG33" s="22"/>
      <c r="AH33" s="40"/>
      <c r="AI33" s="50">
        <f>SUM(X33,AG33)</f>
        <v>12</v>
      </c>
      <c r="AJ33" s="40">
        <f>AVERAGE(AC33,AA33,R33,P33,I33,G33)</f>
        <v>35.5</v>
      </c>
      <c r="AK33" s="39"/>
      <c r="AL33" s="22"/>
      <c r="AM33" s="17"/>
      <c r="AN33" s="22"/>
      <c r="AO33" s="17"/>
      <c r="AP33" s="22">
        <f>SUM(AL33:AN33)</f>
        <v>0</v>
      </c>
      <c r="AQ33" s="17"/>
      <c r="AR33" s="22"/>
      <c r="AT33" s="50">
        <f>SUM(AR33,AI33)</f>
        <v>12</v>
      </c>
      <c r="AU33" s="51">
        <f>AVERAGE(G33,I33,P33,R33,AA33,AC33,AL33,AN33)</f>
        <v>35.5</v>
      </c>
      <c r="AV33" s="39"/>
      <c r="AW33" s="36"/>
      <c r="AX33" s="17"/>
      <c r="AY33" s="36"/>
      <c r="AZ33" s="17"/>
      <c r="BA33" s="36"/>
      <c r="BB33" s="17"/>
      <c r="BC33" s="22"/>
      <c r="BE33" s="50">
        <f>SUM(AT33,BC33)</f>
        <v>12</v>
      </c>
      <c r="BF33" s="62">
        <f>AVERAGE(AY33,AW33,AN33,AL33,AC33,AA33,R33,P33,I33,G33)</f>
        <v>35.5</v>
      </c>
      <c r="BG33" s="39"/>
      <c r="BH33" s="21" t="s">
        <v>23</v>
      </c>
      <c r="BI33" s="65"/>
      <c r="BJ33" s="21" t="s">
        <v>23</v>
      </c>
      <c r="BK33" s="65"/>
      <c r="BL33" s="21">
        <f t="shared" si="72"/>
        <v>0</v>
      </c>
      <c r="BM33" s="17"/>
      <c r="BN33" s="22" t="s">
        <v>23</v>
      </c>
      <c r="BP33" s="50">
        <f t="shared" si="73"/>
        <v>12</v>
      </c>
      <c r="BQ33" s="62">
        <f t="shared" si="74"/>
        <v>35.5</v>
      </c>
      <c r="BR33" s="39"/>
      <c r="BS33" s="21" t="s">
        <v>23</v>
      </c>
      <c r="BT33" s="65"/>
      <c r="BU33" s="28" t="s">
        <v>23</v>
      </c>
      <c r="BV33" s="65"/>
      <c r="BW33" s="21">
        <f t="shared" si="16"/>
        <v>0</v>
      </c>
      <c r="BX33" s="17"/>
      <c r="BY33" s="75" t="s">
        <v>23</v>
      </c>
      <c r="CA33" s="50">
        <f t="shared" si="17"/>
        <v>12</v>
      </c>
      <c r="CB33" s="62">
        <f t="shared" si="18"/>
        <v>35.5</v>
      </c>
    </row>
    <row r="34" spans="1:80" s="5" customFormat="1" ht="12" customHeight="1">
      <c r="A34" s="37" t="s">
        <v>187</v>
      </c>
      <c r="B34" s="23" t="s">
        <v>185</v>
      </c>
      <c r="C34" s="23" t="s">
        <v>186</v>
      </c>
      <c r="D34" s="29" t="s">
        <v>23</v>
      </c>
      <c r="E34" s="32" t="s">
        <v>103</v>
      </c>
      <c r="F34" s="6"/>
      <c r="G34" s="22"/>
      <c r="I34" s="22"/>
      <c r="K34" s="22"/>
      <c r="L34" s="14"/>
      <c r="M34" s="22"/>
      <c r="N34" s="40"/>
      <c r="O34" s="39"/>
      <c r="P34" s="22"/>
      <c r="R34" s="22"/>
      <c r="T34" s="22"/>
      <c r="U34" s="34"/>
      <c r="V34" s="22"/>
      <c r="W34" s="40"/>
      <c r="X34" s="22"/>
      <c r="Y34" s="40"/>
      <c r="Z34" s="39"/>
      <c r="AA34" s="22"/>
      <c r="AC34" s="22"/>
      <c r="AE34" s="22"/>
      <c r="AF34" s="34"/>
      <c r="AG34" s="22"/>
      <c r="AH34" s="40"/>
      <c r="AI34" s="22"/>
      <c r="AJ34" s="40"/>
      <c r="AK34" s="39"/>
      <c r="AL34" s="22"/>
      <c r="AM34" s="17"/>
      <c r="AN34" s="22"/>
      <c r="AO34" s="17"/>
      <c r="AP34" s="22"/>
      <c r="AQ34" s="17"/>
      <c r="AR34" s="22"/>
      <c r="AT34" s="22"/>
      <c r="AU34" s="51"/>
      <c r="AV34" s="39"/>
      <c r="AW34" s="22"/>
      <c r="AX34" s="17"/>
      <c r="AY34" s="22"/>
      <c r="AZ34" s="17"/>
      <c r="BA34" s="22"/>
      <c r="BB34" s="17"/>
      <c r="BC34" s="22"/>
      <c r="BE34" s="22"/>
      <c r="BF34" s="62"/>
      <c r="BG34" s="39"/>
      <c r="BH34" s="45">
        <v>39</v>
      </c>
      <c r="BI34" s="65"/>
      <c r="BJ34" s="21">
        <v>35</v>
      </c>
      <c r="BK34" s="65"/>
      <c r="BL34" s="21">
        <f t="shared" si="72"/>
        <v>74</v>
      </c>
      <c r="BM34" s="17"/>
      <c r="BN34" s="22">
        <v>12</v>
      </c>
      <c r="BP34" s="50">
        <f t="shared" si="73"/>
        <v>12</v>
      </c>
      <c r="BQ34" s="62">
        <f t="shared" si="74"/>
        <v>37</v>
      </c>
      <c r="BR34" s="39"/>
      <c r="BS34" s="21" t="s">
        <v>23</v>
      </c>
      <c r="BT34" s="65"/>
      <c r="BU34" s="28" t="s">
        <v>23</v>
      </c>
      <c r="BV34" s="65"/>
      <c r="BW34" s="21">
        <f t="shared" si="16"/>
        <v>0</v>
      </c>
      <c r="BX34" s="17"/>
      <c r="BY34" s="75" t="s">
        <v>23</v>
      </c>
      <c r="CA34" s="50">
        <f t="shared" si="17"/>
        <v>12</v>
      </c>
      <c r="CB34" s="62">
        <f t="shared" si="18"/>
        <v>37</v>
      </c>
    </row>
    <row r="35" spans="1:80" s="5" customFormat="1" ht="12" customHeight="1">
      <c r="A35" s="37" t="s">
        <v>188</v>
      </c>
      <c r="B35" s="23" t="s">
        <v>59</v>
      </c>
      <c r="C35" s="23" t="s">
        <v>60</v>
      </c>
      <c r="D35" s="29">
        <v>66296</v>
      </c>
      <c r="E35" s="32" t="s">
        <v>34</v>
      </c>
      <c r="F35" s="6"/>
      <c r="G35" s="22">
        <v>40</v>
      </c>
      <c r="I35" s="22">
        <v>41</v>
      </c>
      <c r="K35" s="36">
        <f>SUM(G35+I35)</f>
        <v>81</v>
      </c>
      <c r="L35" s="14"/>
      <c r="M35" s="22">
        <v>8</v>
      </c>
      <c r="N35" s="22">
        <f>AVERAGE(G35,I35)</f>
        <v>40.5</v>
      </c>
      <c r="O35" s="39"/>
      <c r="T35" s="28" t="s">
        <v>23</v>
      </c>
      <c r="U35" s="34"/>
      <c r="V35" s="22" t="s">
        <v>23</v>
      </c>
      <c r="W35" s="40"/>
      <c r="X35" s="22">
        <f>SUM(M35,V35)</f>
        <v>8</v>
      </c>
      <c r="Y35" s="22">
        <f>AVERAGE(G35,I35,P35,R35)</f>
        <v>40.5</v>
      </c>
      <c r="Z35" s="39"/>
      <c r="AA35" s="21" t="s">
        <v>23</v>
      </c>
      <c r="AB35" s="49"/>
      <c r="AC35" s="21" t="s">
        <v>23</v>
      </c>
      <c r="AE35" s="28" t="s">
        <v>23</v>
      </c>
      <c r="AF35" s="34"/>
      <c r="AG35" s="22" t="s">
        <v>23</v>
      </c>
      <c r="AH35" s="40"/>
      <c r="AI35" s="50">
        <f>SUM(X35,AG35)</f>
        <v>8</v>
      </c>
      <c r="AJ35" s="40">
        <f>AVERAGE(AC35,AA35,R35,P35,I35,G35)</f>
        <v>40.5</v>
      </c>
      <c r="AK35" s="39"/>
      <c r="AL35" s="22"/>
      <c r="AM35" s="17"/>
      <c r="AN35" s="22"/>
      <c r="AO35" s="17"/>
      <c r="AP35" s="22">
        <f>SUM(AL35:AN35)</f>
        <v>0</v>
      </c>
      <c r="AQ35" s="17"/>
      <c r="AR35" s="22"/>
      <c r="AT35" s="50">
        <f>SUM(AR35,AI35)</f>
        <v>8</v>
      </c>
      <c r="AU35" s="51">
        <f>AVERAGE(G35,I35,P35,R35,AA35,AC35,AL35,AN35)</f>
        <v>40.5</v>
      </c>
      <c r="AV35" s="39"/>
      <c r="AW35" s="36"/>
      <c r="AX35" s="17"/>
      <c r="AY35" s="36"/>
      <c r="AZ35" s="17"/>
      <c r="BA35" s="36"/>
      <c r="BB35" s="17"/>
      <c r="BC35" s="22"/>
      <c r="BE35" s="50">
        <f>SUM(AT35,BC35)</f>
        <v>8</v>
      </c>
      <c r="BF35" s="62">
        <f>AVERAGE(AY35,AW35,AN35,AL35,AC35,AA35,R35,P35,I35,G35)</f>
        <v>40.5</v>
      </c>
      <c r="BG35" s="39"/>
      <c r="BH35" s="21" t="s">
        <v>23</v>
      </c>
      <c r="BI35" s="65"/>
      <c r="BJ35" s="21" t="s">
        <v>23</v>
      </c>
      <c r="BK35" s="65"/>
      <c r="BL35" s="21">
        <f t="shared" si="72"/>
        <v>0</v>
      </c>
      <c r="BM35" s="17"/>
      <c r="BN35" s="22" t="s">
        <v>23</v>
      </c>
      <c r="BP35" s="50">
        <f t="shared" si="73"/>
        <v>8</v>
      </c>
      <c r="BQ35" s="62">
        <f t="shared" si="74"/>
        <v>40.5</v>
      </c>
      <c r="BR35" s="39"/>
      <c r="BS35" s="21" t="s">
        <v>23</v>
      </c>
      <c r="BT35" s="65"/>
      <c r="BU35" s="28" t="s">
        <v>23</v>
      </c>
      <c r="BV35" s="65"/>
      <c r="BW35" s="21">
        <f t="shared" si="16"/>
        <v>0</v>
      </c>
      <c r="BX35" s="17"/>
      <c r="BY35" s="75" t="s">
        <v>23</v>
      </c>
      <c r="CA35" s="50">
        <f t="shared" si="17"/>
        <v>8</v>
      </c>
      <c r="CB35" s="62">
        <f t="shared" si="18"/>
        <v>40.5</v>
      </c>
    </row>
    <row r="36" spans="1:80" s="5" customFormat="1" ht="12" customHeight="1">
      <c r="A36" s="30"/>
      <c r="B36" s="23" t="s">
        <v>23</v>
      </c>
      <c r="C36" s="23" t="s">
        <v>23</v>
      </c>
      <c r="D36" s="29" t="s">
        <v>23</v>
      </c>
      <c r="E36" s="24"/>
      <c r="F36" s="6"/>
      <c r="G36" s="22"/>
      <c r="I36" s="22"/>
      <c r="K36" s="22"/>
      <c r="L36" s="14"/>
      <c r="M36" s="22"/>
      <c r="N36" s="40"/>
      <c r="O36" s="39"/>
      <c r="P36" s="22"/>
      <c r="R36" s="22"/>
      <c r="T36" s="22"/>
      <c r="U36" s="34"/>
      <c r="V36" s="22"/>
      <c r="W36" s="40"/>
      <c r="X36" s="22"/>
      <c r="Y36" s="40"/>
      <c r="Z36" s="39"/>
      <c r="AA36" s="22"/>
      <c r="AC36" s="22"/>
      <c r="AE36" s="22"/>
      <c r="AF36" s="34"/>
      <c r="AG36" s="22"/>
      <c r="AH36" s="40"/>
      <c r="AI36" s="22"/>
      <c r="AJ36" s="40"/>
      <c r="AK36" s="39"/>
      <c r="AL36" s="22"/>
      <c r="AM36" s="17"/>
      <c r="AN36" s="22"/>
      <c r="AO36" s="17"/>
      <c r="AP36" s="22"/>
      <c r="AQ36" s="17"/>
      <c r="AR36" s="22"/>
      <c r="AT36" s="22"/>
      <c r="AU36" s="51"/>
      <c r="AV36" s="39"/>
      <c r="AW36" s="22"/>
      <c r="AX36" s="17"/>
      <c r="AY36" s="22"/>
      <c r="AZ36" s="17"/>
      <c r="BA36" s="22"/>
      <c r="BB36" s="17"/>
      <c r="BC36" s="22"/>
      <c r="BE36" s="22"/>
      <c r="BF36" s="62"/>
      <c r="BG36" s="39"/>
      <c r="BH36" s="21" t="s">
        <v>23</v>
      </c>
      <c r="BI36" s="65"/>
      <c r="BJ36" s="28" t="s">
        <v>23</v>
      </c>
      <c r="BK36" s="65"/>
      <c r="BL36" s="28" t="s">
        <v>23</v>
      </c>
      <c r="BM36" s="17"/>
      <c r="BN36" s="22" t="s">
        <v>23</v>
      </c>
      <c r="BP36" s="22"/>
      <c r="BQ36" s="62"/>
      <c r="BR36" s="39"/>
      <c r="BS36" s="21" t="s">
        <v>23</v>
      </c>
      <c r="BT36" s="65"/>
      <c r="BU36" s="28" t="s">
        <v>23</v>
      </c>
      <c r="BV36" s="65"/>
      <c r="BW36" s="28" t="s">
        <v>23</v>
      </c>
      <c r="BX36" s="17"/>
      <c r="BY36" s="75" t="s">
        <v>23</v>
      </c>
      <c r="CA36" s="75"/>
      <c r="CB36" s="62"/>
    </row>
    <row r="38" spans="1:80" s="5" customFormat="1" ht="12" customHeight="1">
      <c r="A38" s="7"/>
      <c r="B38" s="25" t="s">
        <v>23</v>
      </c>
      <c r="C38" s="23" t="s">
        <v>23</v>
      </c>
      <c r="D38" s="29" t="s">
        <v>23</v>
      </c>
      <c r="E38" s="27"/>
      <c r="F38" s="6"/>
      <c r="G38" s="22"/>
      <c r="I38" s="22"/>
      <c r="K38" s="22"/>
      <c r="L38" s="14"/>
      <c r="M38" s="22"/>
      <c r="N38" s="40"/>
      <c r="O38" s="39"/>
      <c r="P38" s="22"/>
      <c r="R38" s="22"/>
      <c r="T38" s="22"/>
      <c r="U38" s="34"/>
      <c r="V38" s="22"/>
      <c r="W38" s="40"/>
      <c r="X38" s="22"/>
      <c r="Y38" s="40"/>
      <c r="Z38" s="39"/>
      <c r="AA38" s="22"/>
      <c r="AC38" s="22"/>
      <c r="AE38" s="22"/>
      <c r="AF38" s="34"/>
      <c r="AG38" s="22"/>
      <c r="AH38" s="40"/>
      <c r="AI38" s="22"/>
      <c r="AJ38" s="40"/>
      <c r="AK38" s="39"/>
      <c r="AL38" s="22"/>
      <c r="AM38" s="17"/>
      <c r="AN38" s="22"/>
      <c r="AO38" s="17"/>
      <c r="AP38" s="22"/>
      <c r="AQ38" s="17"/>
      <c r="AR38" s="22"/>
      <c r="AT38" s="22"/>
      <c r="AU38" s="51"/>
      <c r="AV38" s="39"/>
      <c r="AW38" s="22"/>
      <c r="AX38" s="17"/>
      <c r="AY38" s="22"/>
      <c r="AZ38" s="17"/>
      <c r="BA38" s="22"/>
      <c r="BB38" s="17"/>
      <c r="BC38" s="22"/>
      <c r="BE38" s="22"/>
      <c r="BF38" s="62"/>
      <c r="BG38" s="39"/>
      <c r="BH38" s="21" t="s">
        <v>23</v>
      </c>
      <c r="BI38" s="65"/>
      <c r="BJ38" s="28" t="s">
        <v>23</v>
      </c>
      <c r="BK38" s="65"/>
      <c r="BL38" s="28" t="s">
        <v>23</v>
      </c>
      <c r="BM38" s="17"/>
      <c r="BN38" s="22" t="s">
        <v>23</v>
      </c>
      <c r="BP38" s="22"/>
      <c r="BQ38" s="62"/>
      <c r="BR38" s="39"/>
      <c r="BS38" s="21" t="s">
        <v>23</v>
      </c>
      <c r="BT38" s="65"/>
      <c r="BU38" s="28" t="s">
        <v>23</v>
      </c>
      <c r="BV38" s="65"/>
      <c r="BW38" s="28" t="s">
        <v>23</v>
      </c>
      <c r="BX38" s="17"/>
      <c r="BY38" s="75" t="s">
        <v>23</v>
      </c>
      <c r="CA38" s="75"/>
      <c r="CB38" s="62"/>
    </row>
    <row r="39" spans="1:80" s="5" customFormat="1" ht="12" customHeight="1">
      <c r="A39" s="7"/>
      <c r="B39" s="25" t="s">
        <v>23</v>
      </c>
      <c r="C39" s="23" t="s">
        <v>23</v>
      </c>
      <c r="D39" s="29" t="s">
        <v>23</v>
      </c>
      <c r="E39" s="27"/>
      <c r="F39" s="6"/>
      <c r="G39" s="22"/>
      <c r="I39" s="22"/>
      <c r="K39" s="22"/>
      <c r="L39" s="14"/>
      <c r="M39" s="22"/>
      <c r="N39" s="40"/>
      <c r="O39" s="39"/>
      <c r="P39" s="22"/>
      <c r="R39" s="22"/>
      <c r="T39" s="22"/>
      <c r="U39" s="34"/>
      <c r="V39" s="22"/>
      <c r="W39" s="40"/>
      <c r="X39" s="22"/>
      <c r="Y39" s="40"/>
      <c r="Z39" s="39"/>
      <c r="AA39" s="22"/>
      <c r="AC39" s="22"/>
      <c r="AE39" s="22"/>
      <c r="AF39" s="34"/>
      <c r="AG39" s="22"/>
      <c r="AH39" s="40"/>
      <c r="AI39" s="22"/>
      <c r="AJ39" s="40"/>
      <c r="AK39" s="39"/>
      <c r="AL39" s="22"/>
      <c r="AM39" s="17"/>
      <c r="AN39" s="22"/>
      <c r="AO39" s="17"/>
      <c r="AP39" s="22"/>
      <c r="AQ39" s="17"/>
      <c r="AR39" s="22"/>
      <c r="AT39" s="22"/>
      <c r="AU39" s="51"/>
      <c r="AV39" s="39"/>
      <c r="AW39" s="22"/>
      <c r="AX39" s="17"/>
      <c r="AY39" s="22"/>
      <c r="AZ39" s="17"/>
      <c r="BA39" s="22"/>
      <c r="BB39" s="17"/>
      <c r="BC39" s="22"/>
      <c r="BE39" s="22"/>
      <c r="BF39" s="62"/>
      <c r="BG39" s="39"/>
      <c r="BH39" s="22"/>
      <c r="BI39" s="17"/>
      <c r="BJ39" s="22"/>
      <c r="BK39" s="17"/>
      <c r="BL39" s="22"/>
      <c r="BM39" s="17"/>
      <c r="BN39" s="22"/>
      <c r="BP39" s="22"/>
      <c r="BQ39" s="62"/>
      <c r="BR39" s="39"/>
    </row>
    <row r="40" spans="1:80" s="5" customFormat="1" ht="12" customHeight="1">
      <c r="A40" s="7"/>
      <c r="B40" s="25" t="s">
        <v>23</v>
      </c>
      <c r="C40" s="23" t="s">
        <v>23</v>
      </c>
      <c r="D40" s="29" t="s">
        <v>23</v>
      </c>
      <c r="E40" s="27"/>
      <c r="F40" s="6"/>
      <c r="G40" s="22"/>
      <c r="I40" s="22"/>
      <c r="K40" s="22"/>
      <c r="L40" s="14"/>
      <c r="M40" s="22"/>
      <c r="N40" s="40"/>
      <c r="O40" s="39"/>
      <c r="P40" s="22"/>
      <c r="R40" s="22"/>
      <c r="T40" s="22"/>
      <c r="U40" s="34"/>
      <c r="V40" s="22"/>
      <c r="W40" s="40"/>
      <c r="X40" s="22"/>
      <c r="Y40" s="40"/>
      <c r="Z40" s="39"/>
      <c r="AA40" s="22"/>
      <c r="AC40" s="22"/>
      <c r="AE40" s="22"/>
      <c r="AF40" s="34"/>
      <c r="AG40" s="22"/>
      <c r="AH40" s="40"/>
      <c r="AI40" s="22"/>
      <c r="AJ40" s="40"/>
      <c r="AK40" s="39"/>
      <c r="AL40" s="22"/>
      <c r="AM40" s="17"/>
      <c r="AN40" s="22"/>
      <c r="AO40" s="17"/>
      <c r="AP40" s="22"/>
      <c r="AQ40" s="17"/>
      <c r="AR40" s="22"/>
      <c r="AT40" s="22"/>
      <c r="AU40" s="51"/>
      <c r="AV40" s="39"/>
      <c r="AW40" s="22"/>
      <c r="AX40" s="17"/>
      <c r="AY40" s="22"/>
      <c r="AZ40" s="17"/>
      <c r="BA40" s="22"/>
      <c r="BB40" s="17"/>
      <c r="BC40" s="22"/>
      <c r="BE40" s="22"/>
      <c r="BF40" s="62"/>
      <c r="BG40" s="39"/>
      <c r="BH40" s="22"/>
      <c r="BI40" s="17"/>
      <c r="BJ40" s="22"/>
      <c r="BK40" s="17"/>
      <c r="BL40" s="22"/>
      <c r="BM40" s="17"/>
      <c r="BN40" s="22"/>
      <c r="BP40" s="22"/>
      <c r="BQ40" s="62"/>
      <c r="BR40" s="39"/>
    </row>
    <row r="41" spans="1:80" s="5" customFormat="1" ht="12" customHeight="1">
      <c r="A41" s="7"/>
      <c r="B41" s="25" t="s">
        <v>23</v>
      </c>
      <c r="C41" s="23" t="s">
        <v>23</v>
      </c>
      <c r="D41" s="29" t="s">
        <v>23</v>
      </c>
      <c r="E41" s="27"/>
      <c r="F41" s="6"/>
      <c r="G41" s="22"/>
      <c r="I41" s="22"/>
      <c r="K41" s="22"/>
      <c r="L41" s="14"/>
      <c r="M41" s="22"/>
      <c r="N41" s="40"/>
      <c r="O41" s="38"/>
      <c r="P41" s="22"/>
      <c r="R41" s="22"/>
      <c r="T41" s="22"/>
      <c r="U41" s="34"/>
      <c r="V41" s="22"/>
      <c r="W41" s="40"/>
      <c r="X41" s="22"/>
      <c r="Y41" s="40"/>
      <c r="Z41" s="38"/>
      <c r="AA41" s="22"/>
      <c r="AC41" s="22"/>
      <c r="AE41" s="22"/>
      <c r="AF41" s="34"/>
      <c r="AG41" s="22"/>
      <c r="AH41" s="40"/>
      <c r="AI41" s="22"/>
      <c r="AJ41" s="40"/>
      <c r="AK41" s="38"/>
      <c r="AL41" s="22"/>
      <c r="AM41" s="17"/>
      <c r="AN41" s="22"/>
      <c r="AO41" s="17"/>
      <c r="AP41" s="22"/>
      <c r="AQ41" s="17"/>
      <c r="AR41" s="22"/>
      <c r="AT41" s="22"/>
      <c r="AU41" s="51"/>
      <c r="AV41" s="39"/>
      <c r="AW41" s="22"/>
      <c r="AX41" s="17"/>
      <c r="AY41" s="22"/>
      <c r="AZ41" s="17"/>
      <c r="BA41" s="22"/>
      <c r="BB41" s="17"/>
      <c r="BC41" s="22"/>
      <c r="BE41" s="22"/>
      <c r="BF41" s="62"/>
      <c r="BG41" s="39"/>
      <c r="BH41" s="22"/>
      <c r="BI41" s="17"/>
      <c r="BJ41" s="22"/>
      <c r="BK41" s="17"/>
      <c r="BL41" s="22"/>
      <c r="BM41" s="17"/>
      <c r="BN41" s="22"/>
      <c r="BP41" s="22"/>
      <c r="BQ41" s="62"/>
      <c r="BR41" s="39"/>
    </row>
    <row r="42" spans="1:80" s="5" customFormat="1" ht="12" customHeight="1">
      <c r="A42" s="7"/>
      <c r="B42" s="25" t="s">
        <v>23</v>
      </c>
      <c r="C42" s="23" t="s">
        <v>23</v>
      </c>
      <c r="D42" s="29" t="s">
        <v>23</v>
      </c>
      <c r="E42" s="27"/>
      <c r="F42" s="6"/>
      <c r="G42" s="22"/>
      <c r="I42" s="22"/>
      <c r="K42" s="22"/>
      <c r="L42" s="14"/>
      <c r="M42" s="22"/>
      <c r="N42" s="40"/>
      <c r="O42" s="38"/>
      <c r="P42" s="22"/>
      <c r="R42" s="22"/>
      <c r="T42" s="22"/>
      <c r="U42" s="34"/>
      <c r="V42" s="22"/>
      <c r="W42" s="40"/>
      <c r="X42" s="22"/>
      <c r="Y42" s="40"/>
      <c r="Z42" s="38"/>
      <c r="AA42" s="22"/>
      <c r="AC42" s="22"/>
      <c r="AE42" s="22"/>
      <c r="AF42" s="34"/>
      <c r="AG42" s="22"/>
      <c r="AH42" s="40"/>
      <c r="AI42" s="22"/>
      <c r="AJ42" s="40"/>
      <c r="AK42" s="38"/>
      <c r="AL42" s="22"/>
      <c r="AM42" s="17"/>
      <c r="AN42" s="22"/>
      <c r="AO42" s="17"/>
      <c r="AP42" s="22"/>
      <c r="AQ42" s="17"/>
      <c r="AR42" s="22"/>
      <c r="AT42" s="22"/>
      <c r="AU42" s="51"/>
      <c r="AV42" s="39"/>
      <c r="AW42" s="22"/>
      <c r="AX42" s="17"/>
      <c r="AY42" s="22"/>
      <c r="AZ42" s="17"/>
      <c r="BA42" s="22"/>
      <c r="BB42" s="17"/>
      <c r="BC42" s="22"/>
      <c r="BE42" s="22"/>
      <c r="BF42" s="62"/>
      <c r="BG42" s="39"/>
      <c r="BH42" s="22"/>
      <c r="BI42" s="17"/>
      <c r="BJ42" s="22"/>
      <c r="BK42" s="17"/>
      <c r="BL42" s="22"/>
      <c r="BM42" s="17"/>
      <c r="BN42" s="22"/>
      <c r="BP42" s="22"/>
      <c r="BQ42" s="62"/>
      <c r="BR42" s="39"/>
    </row>
    <row r="43" spans="1:80" s="5" customFormat="1" ht="12" customHeight="1">
      <c r="A43" s="7"/>
      <c r="B43" s="25" t="s">
        <v>23</v>
      </c>
      <c r="C43" s="23" t="s">
        <v>23</v>
      </c>
      <c r="D43" s="29" t="s">
        <v>23</v>
      </c>
      <c r="E43" s="27"/>
      <c r="F43" s="6"/>
      <c r="G43" s="22"/>
      <c r="I43" s="22"/>
      <c r="K43" s="22"/>
      <c r="L43" s="14"/>
      <c r="M43" s="22"/>
      <c r="N43" s="40"/>
      <c r="O43" s="38"/>
      <c r="P43" s="22"/>
      <c r="R43" s="22"/>
      <c r="T43" s="22"/>
      <c r="U43" s="34"/>
      <c r="V43" s="22"/>
      <c r="W43" s="40"/>
      <c r="X43" s="22"/>
      <c r="Y43" s="40"/>
      <c r="Z43" s="38"/>
      <c r="AA43" s="22"/>
      <c r="AC43" s="22"/>
      <c r="AE43" s="22"/>
      <c r="AF43" s="34"/>
      <c r="AG43" s="22"/>
      <c r="AH43" s="40"/>
      <c r="AI43" s="22"/>
      <c r="AJ43" s="40"/>
      <c r="AK43" s="38"/>
      <c r="AL43" s="22"/>
      <c r="AM43" s="17"/>
      <c r="AN43" s="22"/>
      <c r="AO43" s="17"/>
      <c r="AP43" s="22"/>
      <c r="AQ43" s="17"/>
      <c r="AR43" s="22"/>
      <c r="AT43" s="22"/>
      <c r="AU43" s="51"/>
      <c r="AV43" s="39"/>
      <c r="AW43" s="22"/>
      <c r="AX43" s="17"/>
      <c r="AY43" s="22"/>
      <c r="AZ43" s="17"/>
      <c r="BA43" s="22"/>
      <c r="BB43" s="17"/>
      <c r="BC43" s="22"/>
      <c r="BE43" s="22"/>
      <c r="BF43" s="62"/>
      <c r="BG43" s="39"/>
      <c r="BH43" s="22"/>
      <c r="BI43" s="17"/>
      <c r="BJ43" s="22"/>
      <c r="BK43" s="17"/>
      <c r="BL43" s="22"/>
      <c r="BM43" s="17"/>
      <c r="BN43" s="22"/>
      <c r="BP43" s="22"/>
      <c r="BQ43" s="62"/>
      <c r="BR43" s="39"/>
    </row>
    <row r="44" spans="1:80" ht="12" customHeight="1">
      <c r="A44" s="7"/>
      <c r="B44" s="25" t="s">
        <v>23</v>
      </c>
      <c r="C44" s="23" t="s">
        <v>23</v>
      </c>
      <c r="D44" s="29" t="s">
        <v>23</v>
      </c>
      <c r="E44" s="27"/>
      <c r="F44" s="6"/>
      <c r="G44" s="22"/>
      <c r="H44" s="5"/>
      <c r="I44" s="22"/>
      <c r="J44" s="5"/>
      <c r="K44" s="22"/>
      <c r="L44" s="14"/>
      <c r="M44" s="22"/>
      <c r="N44" s="40"/>
      <c r="O44" s="38"/>
      <c r="P44" s="22"/>
      <c r="Q44" s="5"/>
      <c r="R44" s="22"/>
      <c r="S44" s="5"/>
      <c r="T44" s="22"/>
      <c r="U44" s="34"/>
      <c r="V44" s="22"/>
      <c r="W44" s="40"/>
      <c r="X44" s="22"/>
      <c r="Y44" s="40"/>
      <c r="Z44" s="38"/>
      <c r="AA44" s="22"/>
      <c r="AB44" s="5"/>
      <c r="AC44" s="22"/>
      <c r="AD44" s="5"/>
      <c r="AE44" s="22"/>
      <c r="AF44" s="34"/>
      <c r="AG44" s="22"/>
      <c r="AH44" s="40"/>
      <c r="AI44" s="22"/>
      <c r="AJ44" s="40"/>
      <c r="AK44" s="38"/>
      <c r="AL44" s="22"/>
      <c r="AN44" s="22"/>
      <c r="AP44" s="22"/>
      <c r="AR44" s="22"/>
      <c r="AT44" s="22"/>
      <c r="AU44" s="54"/>
      <c r="AV44" s="38"/>
      <c r="AW44" s="22"/>
      <c r="AY44" s="22"/>
      <c r="BA44" s="22"/>
      <c r="BC44" s="22"/>
      <c r="BE44" s="22"/>
      <c r="BF44" s="62"/>
      <c r="BG44" s="38"/>
      <c r="BH44" s="22"/>
      <c r="BI44" s="17"/>
      <c r="BJ44" s="22"/>
      <c r="BK44" s="17"/>
      <c r="BL44" s="22"/>
      <c r="BM44" s="17"/>
      <c r="BN44" s="22"/>
      <c r="BP44" s="22"/>
      <c r="BQ44" s="62"/>
      <c r="BR44" s="38"/>
    </row>
    <row r="45" spans="1:80" ht="12" customHeight="1">
      <c r="A45" s="7"/>
      <c r="B45" s="25" t="s">
        <v>23</v>
      </c>
      <c r="C45" s="23" t="s">
        <v>23</v>
      </c>
      <c r="D45" s="29" t="s">
        <v>23</v>
      </c>
      <c r="E45" s="27"/>
      <c r="F45" s="6"/>
      <c r="G45" s="22"/>
      <c r="H45" s="5"/>
      <c r="I45" s="22"/>
      <c r="J45" s="5"/>
      <c r="K45" s="22"/>
      <c r="L45" s="14"/>
      <c r="M45" s="22"/>
      <c r="N45" s="40"/>
      <c r="O45" s="38"/>
      <c r="P45" s="22"/>
      <c r="Q45" s="5"/>
      <c r="R45" s="22"/>
      <c r="S45" s="5"/>
      <c r="T45" s="22"/>
      <c r="U45" s="34"/>
      <c r="V45" s="22"/>
      <c r="W45" s="40"/>
      <c r="X45" s="22"/>
      <c r="Y45" s="40"/>
      <c r="Z45" s="38"/>
      <c r="AA45" s="22"/>
      <c r="AB45" s="5"/>
      <c r="AC45" s="22"/>
      <c r="AD45" s="5"/>
      <c r="AE45" s="22"/>
      <c r="AF45" s="34"/>
      <c r="AG45" s="22"/>
      <c r="AH45" s="40"/>
      <c r="AI45" s="22"/>
      <c r="AJ45" s="40"/>
      <c r="AK45" s="38"/>
      <c r="AL45" s="22"/>
      <c r="AN45" s="22"/>
      <c r="AP45" s="22"/>
      <c r="AR45" s="22"/>
      <c r="AT45" s="22"/>
      <c r="AU45" s="54"/>
      <c r="AV45" s="38"/>
      <c r="AW45" s="22"/>
      <c r="AY45" s="22"/>
      <c r="BA45" s="22"/>
      <c r="BC45" s="22"/>
      <c r="BE45" s="22"/>
      <c r="BF45" s="62"/>
      <c r="BG45" s="38"/>
      <c r="BH45" s="22"/>
      <c r="BI45" s="17"/>
      <c r="BJ45" s="22"/>
      <c r="BK45" s="17"/>
      <c r="BL45" s="22"/>
      <c r="BM45" s="17"/>
      <c r="BN45" s="22"/>
      <c r="BP45" s="22"/>
      <c r="BQ45" s="62"/>
      <c r="BR45" s="38"/>
    </row>
    <row r="46" spans="1:80" ht="12" customHeight="1">
      <c r="A46" s="7"/>
      <c r="B46" s="25" t="s">
        <v>23</v>
      </c>
      <c r="C46" s="23" t="s">
        <v>23</v>
      </c>
      <c r="D46" s="26" t="s">
        <v>23</v>
      </c>
      <c r="E46" s="27"/>
      <c r="F46" s="6"/>
      <c r="G46" s="22"/>
      <c r="H46" s="5"/>
      <c r="I46" s="22"/>
      <c r="J46" s="5"/>
      <c r="K46" s="22"/>
      <c r="L46" s="14"/>
      <c r="M46" s="22"/>
      <c r="N46" s="40"/>
      <c r="O46" s="38"/>
      <c r="P46" s="22"/>
      <c r="Q46" s="5"/>
      <c r="R46" s="22"/>
      <c r="S46" s="5"/>
      <c r="T46" s="22"/>
      <c r="U46" s="34"/>
      <c r="V46" s="22"/>
      <c r="W46" s="40"/>
      <c r="X46" s="22"/>
      <c r="Y46" s="40"/>
      <c r="Z46" s="38"/>
      <c r="AA46" s="22"/>
      <c r="AB46" s="5"/>
      <c r="AC46" s="22"/>
      <c r="AD46" s="5"/>
      <c r="AE46" s="22"/>
      <c r="AF46" s="34"/>
      <c r="AG46" s="22"/>
      <c r="AH46" s="40"/>
      <c r="AI46" s="22"/>
      <c r="AJ46" s="40"/>
      <c r="AK46" s="38"/>
      <c r="AL46" s="22"/>
      <c r="AN46" s="22"/>
      <c r="AP46" s="22"/>
      <c r="AR46" s="22"/>
      <c r="AT46" s="22"/>
      <c r="AU46" s="54"/>
      <c r="AV46" s="38"/>
      <c r="AW46" s="22"/>
      <c r="AY46" s="22"/>
      <c r="BA46" s="22"/>
      <c r="BC46" s="22"/>
      <c r="BE46" s="22"/>
      <c r="BF46" s="62"/>
      <c r="BG46" s="38"/>
      <c r="BH46" s="22"/>
      <c r="BI46" s="17"/>
      <c r="BJ46" s="22"/>
      <c r="BK46" s="17"/>
      <c r="BL46" s="22"/>
      <c r="BM46" s="17"/>
      <c r="BN46" s="22"/>
      <c r="BP46" s="22"/>
      <c r="BQ46" s="62"/>
      <c r="BR46" s="38"/>
    </row>
    <row r="57" spans="1:12" ht="12" customHeight="1"/>
    <row r="58" spans="1:12" ht="12" customHeight="1"/>
    <row r="59" spans="1:12" ht="12" customHeight="1"/>
    <row r="60" spans="1:12">
      <c r="A60" s="5"/>
      <c r="B60" s="5"/>
      <c r="C60" s="5"/>
      <c r="F60" s="14"/>
      <c r="H60" s="5"/>
      <c r="J60" s="5"/>
      <c r="L60" s="14"/>
    </row>
  </sheetData>
  <sortState ref="B6:M24">
    <sortCondition descending="1" ref="M6:M24"/>
  </sortState>
  <mergeCells count="42">
    <mergeCell ref="AW2:BC2"/>
    <mergeCell ref="BE2:BE5"/>
    <mergeCell ref="AW4:AW5"/>
    <mergeCell ref="AY4:AY5"/>
    <mergeCell ref="BA4:BA5"/>
    <mergeCell ref="BC4:BC5"/>
    <mergeCell ref="B1:I1"/>
    <mergeCell ref="G4:G5"/>
    <mergeCell ref="I4:I5"/>
    <mergeCell ref="K4:K5"/>
    <mergeCell ref="M4:M5"/>
    <mergeCell ref="G2:M2"/>
    <mergeCell ref="AI2:AI5"/>
    <mergeCell ref="P4:P5"/>
    <mergeCell ref="R4:R5"/>
    <mergeCell ref="T4:T5"/>
    <mergeCell ref="V4:V5"/>
    <mergeCell ref="AA4:AA5"/>
    <mergeCell ref="P2:V2"/>
    <mergeCell ref="AA2:AG2"/>
    <mergeCell ref="AC4:AC5"/>
    <mergeCell ref="AE4:AE5"/>
    <mergeCell ref="AG4:AG5"/>
    <mergeCell ref="X2:X5"/>
    <mergeCell ref="AL2:AR2"/>
    <mergeCell ref="AT2:AT5"/>
    <mergeCell ref="AL4:AL5"/>
    <mergeCell ref="AN4:AN5"/>
    <mergeCell ref="AP4:AP5"/>
    <mergeCell ref="AR4:AR5"/>
    <mergeCell ref="BH2:BN2"/>
    <mergeCell ref="BP2:BP5"/>
    <mergeCell ref="BH4:BH5"/>
    <mergeCell ref="BJ4:BJ5"/>
    <mergeCell ref="BL4:BL5"/>
    <mergeCell ref="BN4:BN5"/>
    <mergeCell ref="BS2:BY2"/>
    <mergeCell ref="CA2:CA5"/>
    <mergeCell ref="BS4:BS5"/>
    <mergeCell ref="BU4:BU5"/>
    <mergeCell ref="BW4:BW5"/>
    <mergeCell ref="BY4:BY5"/>
  </mergeCells>
  <conditionalFormatting sqref="F38:F46 F6:F36">
    <cfRule type="cellIs" dxfId="3" priority="4" operator="between">
      <formula>36</formula>
      <formula>80</formula>
    </cfRule>
  </conditionalFormatting>
  <conditionalFormatting sqref="F38:F46 F6:F36">
    <cfRule type="cellIs" dxfId="2" priority="1" operator="between">
      <formula>36</formula>
      <formula>99</formula>
    </cfRule>
    <cfRule type="cellIs" dxfId="1" priority="2" operator="between">
      <formula>30</formula>
      <formula>35.99</formula>
    </cfRule>
    <cfRule type="cellIs" dxfId="0" priority="3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N37"/>
  <sheetViews>
    <sheetView tabSelected="1" zoomScale="70" zoomScaleNormal="70" workbookViewId="0">
      <selection activeCell="N9" sqref="N9"/>
    </sheetView>
  </sheetViews>
  <sheetFormatPr baseColWidth="10" defaultRowHeight="15"/>
  <cols>
    <col min="1" max="1" width="3.5703125" bestFit="1" customWidth="1"/>
    <col min="2" max="2" width="18.42578125" bestFit="1" customWidth="1"/>
    <col min="3" max="3" width="11" bestFit="1" customWidth="1"/>
    <col min="5" max="5" width="19.7109375" bestFit="1" customWidth="1"/>
    <col min="6" max="12" width="9.42578125" style="17" customWidth="1"/>
    <col min="13" max="13" width="2.28515625" customWidth="1"/>
    <col min="14" max="14" width="13.140625" style="17" bestFit="1" customWidth="1"/>
  </cols>
  <sheetData>
    <row r="1" spans="1:14">
      <c r="F1" s="17" t="s">
        <v>0</v>
      </c>
      <c r="G1" s="17" t="s">
        <v>1</v>
      </c>
      <c r="H1" s="17" t="s">
        <v>2</v>
      </c>
      <c r="I1" s="17" t="s">
        <v>3</v>
      </c>
      <c r="J1" s="17" t="s">
        <v>4</v>
      </c>
      <c r="K1" s="17" t="s">
        <v>5</v>
      </c>
      <c r="L1" s="17" t="s">
        <v>6</v>
      </c>
      <c r="N1" s="17" t="s">
        <v>27</v>
      </c>
    </row>
    <row r="2" spans="1:14">
      <c r="F2" s="17" t="s">
        <v>133</v>
      </c>
      <c r="G2" s="17" t="s">
        <v>133</v>
      </c>
      <c r="H2" s="17" t="s">
        <v>133</v>
      </c>
      <c r="I2" s="17" t="s">
        <v>133</v>
      </c>
      <c r="J2" s="17" t="s">
        <v>133</v>
      </c>
      <c r="K2" s="17" t="s">
        <v>133</v>
      </c>
      <c r="L2" s="17" t="s">
        <v>133</v>
      </c>
      <c r="N2" s="17" t="s">
        <v>134</v>
      </c>
    </row>
    <row r="3" spans="1:14" ht="15.75">
      <c r="A3" t="s">
        <v>0</v>
      </c>
      <c r="B3" s="70" t="s">
        <v>54</v>
      </c>
      <c r="C3" s="23" t="s">
        <v>53</v>
      </c>
      <c r="D3" s="29">
        <v>37832</v>
      </c>
      <c r="E3" s="32" t="s">
        <v>34</v>
      </c>
      <c r="F3" s="22">
        <v>21</v>
      </c>
      <c r="G3" s="55">
        <v>18</v>
      </c>
      <c r="H3" s="22">
        <v>23</v>
      </c>
      <c r="I3" s="22">
        <v>25</v>
      </c>
      <c r="J3" s="72">
        <v>23</v>
      </c>
      <c r="K3" s="22">
        <v>24</v>
      </c>
      <c r="L3" s="75">
        <v>25</v>
      </c>
      <c r="N3" s="50">
        <f>SUM(F3,H3:L3)</f>
        <v>141</v>
      </c>
    </row>
    <row r="4" spans="1:14" ht="15.75">
      <c r="A4" t="s">
        <v>1</v>
      </c>
      <c r="B4" s="70" t="s">
        <v>38</v>
      </c>
      <c r="C4" s="23" t="s">
        <v>39</v>
      </c>
      <c r="D4" s="29">
        <v>37751</v>
      </c>
      <c r="E4" s="31" t="s">
        <v>34</v>
      </c>
      <c r="F4" s="22">
        <v>21</v>
      </c>
      <c r="G4" s="22">
        <v>25</v>
      </c>
      <c r="H4" s="64">
        <v>20</v>
      </c>
      <c r="I4" s="22">
        <v>21</v>
      </c>
      <c r="J4" s="72">
        <v>24</v>
      </c>
      <c r="K4" s="22">
        <v>25</v>
      </c>
      <c r="L4" s="55">
        <v>18</v>
      </c>
      <c r="N4" s="50">
        <f>SUM(F4:G4,H4:K4)</f>
        <v>136</v>
      </c>
    </row>
    <row r="5" spans="1:14" ht="15.75">
      <c r="A5" t="s">
        <v>2</v>
      </c>
      <c r="B5" s="70" t="s">
        <v>32</v>
      </c>
      <c r="C5" s="23" t="s">
        <v>33</v>
      </c>
      <c r="D5" s="29">
        <v>37834</v>
      </c>
      <c r="E5" s="31" t="s">
        <v>34</v>
      </c>
      <c r="F5" s="22">
        <v>19</v>
      </c>
      <c r="G5" s="22">
        <v>21</v>
      </c>
      <c r="H5" s="22">
        <v>24</v>
      </c>
      <c r="I5" s="55">
        <v>17</v>
      </c>
      <c r="J5" s="72">
        <v>17</v>
      </c>
      <c r="K5" s="22">
        <v>22</v>
      </c>
      <c r="L5" s="75">
        <v>23</v>
      </c>
      <c r="N5" s="50">
        <f>SUM(F5:H5,J5:L5)</f>
        <v>126</v>
      </c>
    </row>
    <row r="6" spans="1:14" ht="15.75">
      <c r="A6" t="s">
        <v>3</v>
      </c>
      <c r="B6" s="70" t="s">
        <v>61</v>
      </c>
      <c r="C6" s="23" t="s">
        <v>62</v>
      </c>
      <c r="D6" s="29">
        <v>48942</v>
      </c>
      <c r="E6" s="32" t="s">
        <v>34</v>
      </c>
      <c r="F6" s="75">
        <v>14</v>
      </c>
      <c r="G6" s="22">
        <v>18</v>
      </c>
      <c r="H6" s="55" t="s">
        <v>23</v>
      </c>
      <c r="I6" s="22">
        <v>23</v>
      </c>
      <c r="J6" s="72">
        <v>22</v>
      </c>
      <c r="K6" s="75">
        <v>20</v>
      </c>
      <c r="L6" s="75">
        <v>22</v>
      </c>
      <c r="N6" s="77">
        <v>119</v>
      </c>
    </row>
    <row r="7" spans="1:14" ht="15.75">
      <c r="A7" t="s">
        <v>4</v>
      </c>
      <c r="B7" s="70" t="s">
        <v>73</v>
      </c>
      <c r="C7" s="23" t="s">
        <v>74</v>
      </c>
      <c r="D7" s="29">
        <v>41340</v>
      </c>
      <c r="E7" s="32" t="s">
        <v>75</v>
      </c>
      <c r="F7" s="64">
        <v>17</v>
      </c>
      <c r="G7" s="22">
        <v>23</v>
      </c>
      <c r="H7" s="75">
        <v>18</v>
      </c>
      <c r="I7" s="22">
        <v>23</v>
      </c>
      <c r="J7" s="74">
        <v>16</v>
      </c>
      <c r="K7" s="55">
        <v>15</v>
      </c>
      <c r="L7" s="75">
        <v>20</v>
      </c>
      <c r="N7" s="77">
        <f>SUM(F7:J7,L7)</f>
        <v>117</v>
      </c>
    </row>
    <row r="8" spans="1:14" ht="15.75">
      <c r="A8" t="s">
        <v>5</v>
      </c>
      <c r="B8" s="70" t="s">
        <v>40</v>
      </c>
      <c r="C8" s="23" t="s">
        <v>41</v>
      </c>
      <c r="D8" s="29">
        <v>38641</v>
      </c>
      <c r="E8" s="31" t="s">
        <v>34</v>
      </c>
      <c r="F8" s="75">
        <v>24</v>
      </c>
      <c r="G8" s="22">
        <v>15</v>
      </c>
      <c r="H8" s="22">
        <v>25</v>
      </c>
      <c r="I8" s="55">
        <v>13</v>
      </c>
      <c r="J8" s="72">
        <v>13</v>
      </c>
      <c r="K8" s="22">
        <v>18</v>
      </c>
      <c r="L8" s="75">
        <v>22</v>
      </c>
      <c r="N8" s="77">
        <v>117</v>
      </c>
    </row>
    <row r="9" spans="1:14" ht="15.75">
      <c r="A9" t="s">
        <v>6</v>
      </c>
      <c r="B9" s="70" t="s">
        <v>63</v>
      </c>
      <c r="C9" s="33" t="s">
        <v>64</v>
      </c>
      <c r="D9" s="29">
        <v>48944</v>
      </c>
      <c r="E9" s="32" t="s">
        <v>34</v>
      </c>
      <c r="F9" s="64">
        <v>18</v>
      </c>
      <c r="G9" s="22">
        <v>19</v>
      </c>
      <c r="H9" s="22">
        <v>19</v>
      </c>
      <c r="I9" s="75">
        <v>18</v>
      </c>
      <c r="J9" s="73">
        <v>14</v>
      </c>
      <c r="K9" s="22">
        <v>23</v>
      </c>
      <c r="L9" s="75">
        <v>17</v>
      </c>
      <c r="N9" s="22">
        <v>114</v>
      </c>
    </row>
    <row r="10" spans="1:14" ht="15.75">
      <c r="A10" t="s">
        <v>7</v>
      </c>
      <c r="B10" s="70" t="s">
        <v>57</v>
      </c>
      <c r="C10" s="23" t="s">
        <v>58</v>
      </c>
      <c r="D10" s="29">
        <v>66085</v>
      </c>
      <c r="E10" s="32" t="s">
        <v>34</v>
      </c>
      <c r="F10" s="64">
        <v>11</v>
      </c>
      <c r="G10" s="22">
        <v>15</v>
      </c>
      <c r="H10" s="22">
        <v>15</v>
      </c>
      <c r="I10" s="22">
        <v>14</v>
      </c>
      <c r="J10" s="73">
        <v>9</v>
      </c>
      <c r="K10" s="22">
        <v>19</v>
      </c>
      <c r="L10" s="75">
        <v>20</v>
      </c>
      <c r="N10" s="22">
        <v>94</v>
      </c>
    </row>
    <row r="11" spans="1:14" ht="15.75">
      <c r="A11" t="s">
        <v>8</v>
      </c>
      <c r="B11" s="70" t="s">
        <v>47</v>
      </c>
      <c r="C11" s="23" t="s">
        <v>48</v>
      </c>
      <c r="D11" s="29">
        <v>65947</v>
      </c>
      <c r="E11" s="32" t="s">
        <v>46</v>
      </c>
      <c r="F11" s="22">
        <v>9</v>
      </c>
      <c r="G11" s="75">
        <v>9</v>
      </c>
      <c r="H11" s="55" t="s">
        <v>23</v>
      </c>
      <c r="I11" s="22">
        <v>16</v>
      </c>
      <c r="J11" s="72">
        <v>20</v>
      </c>
      <c r="K11" s="22">
        <v>14</v>
      </c>
      <c r="L11" s="75">
        <v>15</v>
      </c>
      <c r="N11" s="22">
        <v>83</v>
      </c>
    </row>
    <row r="12" spans="1:14" ht="15.75">
      <c r="A12" t="s">
        <v>9</v>
      </c>
      <c r="B12" s="70" t="s">
        <v>44</v>
      </c>
      <c r="C12" s="23" t="s">
        <v>45</v>
      </c>
      <c r="D12" s="29">
        <v>65719</v>
      </c>
      <c r="E12" s="32" t="s">
        <v>46</v>
      </c>
      <c r="F12" s="55" t="s">
        <v>135</v>
      </c>
      <c r="G12" s="22">
        <v>22</v>
      </c>
      <c r="H12" s="75">
        <v>14</v>
      </c>
      <c r="I12" s="22">
        <v>11</v>
      </c>
      <c r="J12" s="72">
        <v>12</v>
      </c>
      <c r="K12" s="22">
        <v>22</v>
      </c>
      <c r="L12" s="75"/>
      <c r="N12" s="22">
        <f>SUM(G12:K12)</f>
        <v>81</v>
      </c>
    </row>
    <row r="13" spans="1:14" ht="15.75">
      <c r="A13" t="s">
        <v>10</v>
      </c>
      <c r="B13" s="70" t="s">
        <v>49</v>
      </c>
      <c r="C13" s="23" t="s">
        <v>50</v>
      </c>
      <c r="D13" s="29">
        <v>66285</v>
      </c>
      <c r="E13" s="32" t="s">
        <v>46</v>
      </c>
      <c r="F13" s="75">
        <v>23</v>
      </c>
      <c r="G13" s="55" t="s">
        <v>23</v>
      </c>
      <c r="H13" s="22">
        <v>23</v>
      </c>
      <c r="I13" s="22">
        <v>16</v>
      </c>
      <c r="J13" s="72">
        <v>18</v>
      </c>
      <c r="K13" s="22"/>
      <c r="L13" s="75"/>
      <c r="N13" s="22">
        <f>SUM(F13,H13:K13)</f>
        <v>80</v>
      </c>
    </row>
    <row r="14" spans="1:14" ht="15.75">
      <c r="A14" t="s">
        <v>11</v>
      </c>
      <c r="B14" s="70" t="s">
        <v>68</v>
      </c>
      <c r="C14" s="23" t="s">
        <v>69</v>
      </c>
      <c r="D14" s="29">
        <v>35539</v>
      </c>
      <c r="E14" s="31" t="s">
        <v>70</v>
      </c>
      <c r="F14" s="22">
        <v>13</v>
      </c>
      <c r="G14" s="22">
        <v>11</v>
      </c>
      <c r="H14" s="55" t="s">
        <v>23</v>
      </c>
      <c r="I14" s="22">
        <v>20</v>
      </c>
      <c r="J14" s="72">
        <v>16</v>
      </c>
      <c r="K14" s="22">
        <v>17</v>
      </c>
      <c r="L14" s="75"/>
      <c r="N14" s="22">
        <f>SUM(F14:G14,I14:K14)</f>
        <v>77</v>
      </c>
    </row>
    <row r="15" spans="1:14" ht="15.75">
      <c r="A15" t="s">
        <v>12</v>
      </c>
      <c r="B15" s="70" t="s">
        <v>51</v>
      </c>
      <c r="C15" s="23" t="s">
        <v>52</v>
      </c>
      <c r="D15" s="29">
        <v>66199</v>
      </c>
      <c r="E15" s="32" t="s">
        <v>34</v>
      </c>
      <c r="F15" s="22">
        <v>25</v>
      </c>
      <c r="G15" s="22">
        <v>21</v>
      </c>
      <c r="H15" s="22">
        <v>16</v>
      </c>
      <c r="I15" s="55"/>
      <c r="J15" s="72"/>
      <c r="K15" s="22"/>
      <c r="L15" s="75"/>
      <c r="N15" s="22">
        <f>SUM(F15:H15,J15:K15)</f>
        <v>62</v>
      </c>
    </row>
    <row r="16" spans="1:14" ht="15.75">
      <c r="A16" t="s">
        <v>13</v>
      </c>
      <c r="B16" s="23" t="s">
        <v>63</v>
      </c>
      <c r="C16" s="23" t="s">
        <v>65</v>
      </c>
      <c r="D16" s="29">
        <v>66793</v>
      </c>
      <c r="E16" s="32" t="s">
        <v>34</v>
      </c>
      <c r="F16" s="64">
        <v>7</v>
      </c>
      <c r="G16" s="75">
        <v>8</v>
      </c>
      <c r="H16" s="22">
        <v>13</v>
      </c>
      <c r="I16" s="22">
        <v>10</v>
      </c>
      <c r="J16" s="73"/>
      <c r="K16" s="22">
        <v>9</v>
      </c>
      <c r="L16" s="75">
        <v>13</v>
      </c>
      <c r="N16" s="22">
        <v>60</v>
      </c>
    </row>
    <row r="17" spans="1:14" ht="15.75">
      <c r="A17" t="s">
        <v>14</v>
      </c>
      <c r="B17" s="23" t="s">
        <v>42</v>
      </c>
      <c r="C17" s="23" t="s">
        <v>43</v>
      </c>
      <c r="D17" s="29">
        <v>3602</v>
      </c>
      <c r="E17" s="31" t="s">
        <v>34</v>
      </c>
      <c r="F17" s="75">
        <v>17</v>
      </c>
      <c r="G17" s="22">
        <v>16</v>
      </c>
      <c r="H17" s="55" t="s">
        <v>23</v>
      </c>
      <c r="I17" s="22"/>
      <c r="J17" s="72"/>
      <c r="K17" s="22">
        <v>11</v>
      </c>
      <c r="L17" s="75">
        <v>14</v>
      </c>
      <c r="N17" s="22">
        <v>58</v>
      </c>
    </row>
    <row r="18" spans="1:14" ht="18.75">
      <c r="A18" t="s">
        <v>15</v>
      </c>
      <c r="B18" s="23" t="s">
        <v>137</v>
      </c>
      <c r="C18" s="23" t="s">
        <v>124</v>
      </c>
      <c r="D18" s="26" t="s">
        <v>23</v>
      </c>
      <c r="E18" s="31" t="s">
        <v>103</v>
      </c>
      <c r="F18" s="55"/>
      <c r="G18" s="22"/>
      <c r="H18" s="22"/>
      <c r="I18" s="22">
        <v>12</v>
      </c>
      <c r="J18" s="72">
        <v>11</v>
      </c>
      <c r="K18" s="22">
        <v>14</v>
      </c>
      <c r="L18" s="75">
        <v>12</v>
      </c>
      <c r="N18" s="22">
        <v>49</v>
      </c>
    </row>
    <row r="19" spans="1:14" ht="15.75">
      <c r="A19" t="s">
        <v>16</v>
      </c>
      <c r="B19" s="70" t="s">
        <v>71</v>
      </c>
      <c r="C19" s="23" t="s">
        <v>72</v>
      </c>
      <c r="D19" s="29">
        <v>196</v>
      </c>
      <c r="E19" s="32" t="s">
        <v>34</v>
      </c>
      <c r="F19" s="22">
        <v>23</v>
      </c>
      <c r="G19" s="55" t="s">
        <v>23</v>
      </c>
      <c r="H19" s="75" t="s">
        <v>23</v>
      </c>
      <c r="I19" s="22"/>
      <c r="J19" s="72">
        <v>25</v>
      </c>
      <c r="K19" s="22"/>
      <c r="L19" s="75"/>
      <c r="N19" s="22">
        <f>SUM(F19,H19:K19)</f>
        <v>48</v>
      </c>
    </row>
    <row r="20" spans="1:14" ht="15.75">
      <c r="A20" t="s">
        <v>17</v>
      </c>
      <c r="B20" s="70" t="s">
        <v>110</v>
      </c>
      <c r="C20" s="23" t="s">
        <v>111</v>
      </c>
      <c r="D20" s="29">
        <v>64989</v>
      </c>
      <c r="E20" s="32" t="s">
        <v>107</v>
      </c>
      <c r="F20" s="55"/>
      <c r="G20" s="75">
        <v>11</v>
      </c>
      <c r="H20" s="22"/>
      <c r="I20" s="22">
        <v>25</v>
      </c>
      <c r="J20" s="72">
        <v>10</v>
      </c>
      <c r="K20" s="22"/>
      <c r="L20" s="75"/>
      <c r="N20" s="22">
        <f>SUM(G20:K20)</f>
        <v>46</v>
      </c>
    </row>
    <row r="21" spans="1:14" ht="15.75">
      <c r="A21" t="s">
        <v>18</v>
      </c>
      <c r="B21" s="23" t="s">
        <v>144</v>
      </c>
      <c r="C21" s="23" t="s">
        <v>145</v>
      </c>
      <c r="D21" s="63" t="s">
        <v>23</v>
      </c>
      <c r="E21" s="32" t="s">
        <v>34</v>
      </c>
      <c r="F21" s="55" t="s">
        <v>23</v>
      </c>
      <c r="G21" s="64" t="s">
        <v>23</v>
      </c>
      <c r="H21" s="22" t="s">
        <v>23</v>
      </c>
      <c r="I21" s="22"/>
      <c r="J21" s="72">
        <v>20</v>
      </c>
      <c r="K21" s="22"/>
      <c r="L21" s="75">
        <v>24</v>
      </c>
      <c r="N21" s="22">
        <v>44</v>
      </c>
    </row>
    <row r="22" spans="1:14" ht="15.75">
      <c r="A22" t="s">
        <v>19</v>
      </c>
      <c r="B22" s="23" t="s">
        <v>66</v>
      </c>
      <c r="C22" s="23" t="s">
        <v>67</v>
      </c>
      <c r="D22" s="29">
        <v>37325</v>
      </c>
      <c r="E22" s="32" t="s">
        <v>34</v>
      </c>
      <c r="F22" s="22">
        <v>17</v>
      </c>
      <c r="G22" s="55" t="s">
        <v>23</v>
      </c>
      <c r="H22" s="75">
        <v>23</v>
      </c>
      <c r="I22" s="22"/>
      <c r="J22" s="72"/>
      <c r="K22" s="22"/>
      <c r="L22" s="75"/>
      <c r="N22" s="22">
        <f>SUM(F22,H22:K22)</f>
        <v>40</v>
      </c>
    </row>
    <row r="23" spans="1:14" ht="15.75">
      <c r="A23" t="s">
        <v>20</v>
      </c>
      <c r="B23" s="23" t="s">
        <v>55</v>
      </c>
      <c r="C23" s="23" t="s">
        <v>56</v>
      </c>
      <c r="D23" s="29">
        <v>48947</v>
      </c>
      <c r="E23" s="32" t="s">
        <v>76</v>
      </c>
      <c r="F23" s="75">
        <v>12</v>
      </c>
      <c r="G23" s="75">
        <v>24</v>
      </c>
      <c r="H23" s="55" t="s">
        <v>23</v>
      </c>
      <c r="I23" s="22"/>
      <c r="J23" s="72"/>
      <c r="K23" s="22"/>
      <c r="L23" s="75"/>
      <c r="N23" s="22">
        <f>SUM(F23:G23,I23:K23)</f>
        <v>36</v>
      </c>
    </row>
    <row r="24" spans="1:14" ht="15.75">
      <c r="A24" t="s">
        <v>21</v>
      </c>
      <c r="B24" s="23" t="s">
        <v>127</v>
      </c>
      <c r="C24" s="23" t="s">
        <v>124</v>
      </c>
      <c r="D24" s="29" t="s">
        <v>23</v>
      </c>
      <c r="E24" s="32" t="s">
        <v>128</v>
      </c>
      <c r="F24" s="55"/>
      <c r="G24" s="22"/>
      <c r="H24" s="22"/>
      <c r="I24" s="22">
        <v>9</v>
      </c>
      <c r="J24" s="72"/>
      <c r="K24" s="22">
        <v>10</v>
      </c>
      <c r="L24" s="75">
        <v>16</v>
      </c>
      <c r="N24" s="22">
        <v>35</v>
      </c>
    </row>
    <row r="25" spans="1:14" ht="15.75">
      <c r="A25" t="s">
        <v>22</v>
      </c>
      <c r="B25" s="23" t="s">
        <v>143</v>
      </c>
      <c r="C25" s="23" t="s">
        <v>53</v>
      </c>
      <c r="D25" s="63" t="s">
        <v>23</v>
      </c>
      <c r="E25" s="32" t="s">
        <v>107</v>
      </c>
      <c r="F25" s="55" t="s">
        <v>23</v>
      </c>
      <c r="G25" s="64" t="s">
        <v>23</v>
      </c>
      <c r="H25" s="22" t="s">
        <v>23</v>
      </c>
      <c r="I25" s="22"/>
      <c r="J25" s="72">
        <v>21</v>
      </c>
      <c r="K25" s="22"/>
      <c r="L25" s="75"/>
      <c r="N25" s="22">
        <f t="shared" ref="N25:N31" si="0">SUM(G25:K25)</f>
        <v>21</v>
      </c>
    </row>
    <row r="26" spans="1:14" ht="18.75">
      <c r="A26" t="s">
        <v>129</v>
      </c>
      <c r="B26" s="23" t="s">
        <v>125</v>
      </c>
      <c r="C26" s="23" t="s">
        <v>126</v>
      </c>
      <c r="D26" s="26" t="s">
        <v>23</v>
      </c>
      <c r="E26" s="32" t="s">
        <v>103</v>
      </c>
      <c r="F26" s="55"/>
      <c r="G26" s="22"/>
      <c r="H26" s="22"/>
      <c r="I26" s="22">
        <v>20</v>
      </c>
      <c r="J26" s="72"/>
      <c r="K26" s="22"/>
      <c r="L26" s="75"/>
      <c r="N26" s="22">
        <f t="shared" si="0"/>
        <v>20</v>
      </c>
    </row>
    <row r="27" spans="1:14" ht="15.75">
      <c r="A27" t="s">
        <v>130</v>
      </c>
      <c r="B27" s="23" t="s">
        <v>117</v>
      </c>
      <c r="C27" s="23" t="s">
        <v>118</v>
      </c>
      <c r="D27" s="29" t="s">
        <v>23</v>
      </c>
      <c r="E27" s="32" t="s">
        <v>76</v>
      </c>
      <c r="F27" s="55"/>
      <c r="G27" s="22"/>
      <c r="H27" s="22">
        <v>18</v>
      </c>
      <c r="I27" s="22"/>
      <c r="J27" s="72"/>
      <c r="K27" s="22"/>
      <c r="L27" s="75"/>
      <c r="N27" s="22">
        <f t="shared" si="0"/>
        <v>18</v>
      </c>
    </row>
    <row r="28" spans="1:14" ht="15.75">
      <c r="A28" t="s">
        <v>131</v>
      </c>
      <c r="B28" s="23" t="s">
        <v>183</v>
      </c>
      <c r="C28" s="23" t="s">
        <v>184</v>
      </c>
      <c r="D28" s="63" t="s">
        <v>23</v>
      </c>
      <c r="E28" s="32" t="s">
        <v>70</v>
      </c>
      <c r="F28" s="55" t="s">
        <v>23</v>
      </c>
      <c r="G28" s="64" t="s">
        <v>23</v>
      </c>
      <c r="H28" s="22" t="s">
        <v>23</v>
      </c>
      <c r="I28" s="22"/>
      <c r="J28" s="72"/>
      <c r="K28" s="22">
        <v>17</v>
      </c>
      <c r="L28" s="75"/>
      <c r="N28" s="22">
        <f t="shared" si="0"/>
        <v>17</v>
      </c>
    </row>
    <row r="29" spans="1:14" ht="15.75" customHeight="1">
      <c r="A29" t="s">
        <v>132</v>
      </c>
      <c r="B29" s="23" t="s">
        <v>105</v>
      </c>
      <c r="C29" s="23" t="s">
        <v>106</v>
      </c>
      <c r="D29" s="29">
        <v>884</v>
      </c>
      <c r="E29" s="32" t="s">
        <v>107</v>
      </c>
      <c r="F29" s="55"/>
      <c r="G29" s="22">
        <v>15</v>
      </c>
      <c r="H29" s="22"/>
      <c r="I29" s="22"/>
      <c r="J29" s="72"/>
      <c r="K29" s="22"/>
      <c r="L29" s="75"/>
      <c r="N29" s="22">
        <f t="shared" si="0"/>
        <v>15</v>
      </c>
    </row>
    <row r="30" spans="1:14" ht="15.75" customHeight="1">
      <c r="B30" s="23" t="s">
        <v>108</v>
      </c>
      <c r="C30" s="23" t="s">
        <v>109</v>
      </c>
      <c r="D30" s="29">
        <v>66514</v>
      </c>
      <c r="E30" s="32" t="s">
        <v>34</v>
      </c>
      <c r="F30" s="55"/>
      <c r="G30" s="22">
        <v>12</v>
      </c>
      <c r="H30" s="22"/>
      <c r="I30" s="22"/>
      <c r="J30" s="72"/>
      <c r="K30" s="22"/>
      <c r="L30" s="75"/>
      <c r="N30" s="22">
        <f t="shared" si="0"/>
        <v>12</v>
      </c>
    </row>
    <row r="31" spans="1:14" ht="15.75" customHeight="1">
      <c r="B31" s="23" t="s">
        <v>185</v>
      </c>
      <c r="C31" s="23" t="s">
        <v>186</v>
      </c>
      <c r="D31" s="63" t="s">
        <v>23</v>
      </c>
      <c r="E31" s="32" t="s">
        <v>103</v>
      </c>
      <c r="F31" s="55" t="s">
        <v>23</v>
      </c>
      <c r="G31" s="64" t="s">
        <v>23</v>
      </c>
      <c r="H31" s="22" t="s">
        <v>23</v>
      </c>
      <c r="I31" s="22"/>
      <c r="J31" s="72"/>
      <c r="K31" s="22">
        <v>12</v>
      </c>
      <c r="L31" s="75"/>
      <c r="N31" s="22">
        <f t="shared" si="0"/>
        <v>12</v>
      </c>
    </row>
    <row r="32" spans="1:14" ht="15.75" customHeight="1">
      <c r="B32" s="23" t="s">
        <v>59</v>
      </c>
      <c r="C32" s="23" t="s">
        <v>60</v>
      </c>
      <c r="D32" s="29">
        <v>66296</v>
      </c>
      <c r="E32" s="32" t="s">
        <v>34</v>
      </c>
      <c r="F32" s="22">
        <v>8</v>
      </c>
      <c r="G32" s="55" t="s">
        <v>23</v>
      </c>
      <c r="H32" s="22" t="s">
        <v>23</v>
      </c>
      <c r="I32" s="22"/>
      <c r="J32" s="72"/>
      <c r="K32" s="22"/>
      <c r="L32" s="75"/>
      <c r="N32" s="22">
        <f>SUM(F32,H32:M32)</f>
        <v>8</v>
      </c>
    </row>
    <row r="33" spans="4:5" ht="15.75" customHeight="1">
      <c r="D33" s="17"/>
      <c r="E33" s="20"/>
    </row>
    <row r="34" spans="4:5" ht="15.75" customHeight="1">
      <c r="D34" s="17"/>
      <c r="E34" s="20"/>
    </row>
    <row r="35" spans="4:5" ht="15.75" customHeight="1">
      <c r="D35" s="17"/>
      <c r="E35" s="20"/>
    </row>
    <row r="36" spans="4:5">
      <c r="D36" s="17"/>
      <c r="E36" s="20"/>
    </row>
    <row r="37" spans="4:5">
      <c r="D37" s="17"/>
      <c r="E37" s="20"/>
    </row>
  </sheetData>
  <sortState ref="B3:N32">
    <sortCondition descending="1" ref="N3:N32"/>
  </sortState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7"/>
  <sheetViews>
    <sheetView topLeftCell="A21" workbookViewId="0">
      <selection activeCell="G21" sqref="G21"/>
    </sheetView>
  </sheetViews>
  <sheetFormatPr baseColWidth="10" defaultRowHeight="15"/>
  <cols>
    <col min="1" max="1" width="14.5703125" bestFit="1" customWidth="1"/>
    <col min="2" max="9" width="11.42578125" style="17"/>
  </cols>
  <sheetData>
    <row r="1" spans="1:9">
      <c r="B1" s="17" t="s">
        <v>148</v>
      </c>
    </row>
    <row r="3" spans="1:9">
      <c r="B3" s="17" t="s">
        <v>31</v>
      </c>
      <c r="C3" s="17" t="s">
        <v>149</v>
      </c>
      <c r="D3" s="17" t="s">
        <v>150</v>
      </c>
      <c r="E3" s="17" t="s">
        <v>151</v>
      </c>
      <c r="F3" s="17" t="s">
        <v>138</v>
      </c>
      <c r="G3" s="17" t="s">
        <v>152</v>
      </c>
      <c r="H3" s="17" t="s">
        <v>153</v>
      </c>
      <c r="I3" s="17" t="s">
        <v>154</v>
      </c>
    </row>
    <row r="5" spans="1:9">
      <c r="A5" t="s">
        <v>155</v>
      </c>
      <c r="B5" s="17">
        <v>18</v>
      </c>
      <c r="C5" s="17">
        <v>18</v>
      </c>
      <c r="D5" s="17">
        <v>13</v>
      </c>
      <c r="E5" s="17">
        <v>17</v>
      </c>
      <c r="F5" s="17">
        <v>17</v>
      </c>
      <c r="G5" s="17">
        <v>17</v>
      </c>
      <c r="H5" s="17">
        <v>14</v>
      </c>
      <c r="I5" s="17">
        <v>20</v>
      </c>
    </row>
    <row r="7" spans="1:9">
      <c r="A7" t="s">
        <v>156</v>
      </c>
      <c r="B7" s="17">
        <v>36</v>
      </c>
      <c r="C7" s="17">
        <v>36</v>
      </c>
      <c r="D7" s="17">
        <v>26</v>
      </c>
      <c r="E7" s="17">
        <v>34</v>
      </c>
      <c r="F7" s="17">
        <v>34</v>
      </c>
      <c r="G7" s="17">
        <v>34</v>
      </c>
      <c r="H7" s="17">
        <v>28</v>
      </c>
      <c r="I7" s="17">
        <v>40</v>
      </c>
    </row>
    <row r="9" spans="1:9">
      <c r="A9" t="s">
        <v>157</v>
      </c>
      <c r="B9" s="17">
        <v>0</v>
      </c>
      <c r="C9" s="17">
        <v>0</v>
      </c>
      <c r="D9" s="17">
        <v>20.45</v>
      </c>
      <c r="E9" s="17">
        <v>0</v>
      </c>
      <c r="F9" s="17">
        <v>22.85</v>
      </c>
      <c r="G9" s="17">
        <v>0</v>
      </c>
      <c r="H9" s="17">
        <v>0</v>
      </c>
      <c r="I9" s="17">
        <v>15</v>
      </c>
    </row>
    <row r="10" spans="1:9">
      <c r="D10" s="67" t="s">
        <v>165</v>
      </c>
      <c r="F10" s="67" t="s">
        <v>166</v>
      </c>
    </row>
    <row r="11" spans="1:9" ht="15.75" thickBot="1">
      <c r="B11" s="66"/>
      <c r="C11" s="66"/>
      <c r="D11" s="66"/>
      <c r="E11" s="66"/>
      <c r="F11" s="66"/>
      <c r="G11" s="66"/>
      <c r="H11" s="66"/>
      <c r="I11" s="66"/>
    </row>
    <row r="12" spans="1:9">
      <c r="B12" s="17" t="s">
        <v>158</v>
      </c>
      <c r="C12" s="17" t="s">
        <v>158</v>
      </c>
      <c r="D12" s="17" t="s">
        <v>161</v>
      </c>
      <c r="E12" s="17" t="s">
        <v>163</v>
      </c>
      <c r="F12" s="17" t="s">
        <v>167</v>
      </c>
      <c r="G12" s="17" t="s">
        <v>163</v>
      </c>
      <c r="H12" s="17" t="s">
        <v>200</v>
      </c>
      <c r="I12" s="17" t="s">
        <v>202</v>
      </c>
    </row>
    <row r="14" spans="1:9">
      <c r="A14" t="s">
        <v>159</v>
      </c>
      <c r="B14" s="17" t="s">
        <v>158</v>
      </c>
      <c r="C14" s="17" t="s">
        <v>160</v>
      </c>
      <c r="D14" s="17" t="s">
        <v>162</v>
      </c>
      <c r="E14" s="17" t="s">
        <v>164</v>
      </c>
      <c r="F14" s="17" t="s">
        <v>168</v>
      </c>
      <c r="G14" s="17" t="s">
        <v>189</v>
      </c>
      <c r="H14" s="17" t="s">
        <v>201</v>
      </c>
      <c r="I14" s="17" t="s">
        <v>203</v>
      </c>
    </row>
    <row r="16" spans="1:9" ht="7.5" customHeight="1">
      <c r="A16" s="68"/>
      <c r="B16" s="69"/>
      <c r="C16" s="69"/>
      <c r="D16" s="69"/>
      <c r="E16" s="69"/>
      <c r="F16" s="69"/>
      <c r="G16" s="69"/>
      <c r="H16" s="69"/>
      <c r="I16" s="69"/>
    </row>
    <row r="18" spans="1:3">
      <c r="A18" t="s">
        <v>169</v>
      </c>
    </row>
    <row r="20" spans="1:3">
      <c r="A20" t="s">
        <v>170</v>
      </c>
      <c r="B20" s="17" t="s">
        <v>171</v>
      </c>
      <c r="C20" s="17" t="s">
        <v>172</v>
      </c>
    </row>
    <row r="22" spans="1:3">
      <c r="A22" t="s">
        <v>173</v>
      </c>
      <c r="C22" s="17">
        <v>1</v>
      </c>
    </row>
    <row r="23" spans="1:3">
      <c r="A23" t="s">
        <v>174</v>
      </c>
      <c r="C23" s="17">
        <v>1</v>
      </c>
    </row>
    <row r="24" spans="1:3">
      <c r="A24" t="s">
        <v>175</v>
      </c>
      <c r="C24" s="17">
        <v>1</v>
      </c>
    </row>
    <row r="25" spans="1:3">
      <c r="A25" t="s">
        <v>176</v>
      </c>
      <c r="C25" s="17">
        <v>1</v>
      </c>
    </row>
    <row r="27" spans="1:3">
      <c r="A27" t="s">
        <v>178</v>
      </c>
      <c r="C27" s="17" t="s">
        <v>177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Vorlage Ergebniseingabe</vt:lpstr>
      <vt:lpstr>Gesamtstand WP</vt:lpstr>
      <vt:lpstr>Gesamtstand WP mit Streicher</vt:lpstr>
      <vt:lpstr>Kassenstand</vt:lpstr>
      <vt:lpstr>Tabelle1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2016-02-20T19:31:20Z</cp:lastPrinted>
  <dcterms:created xsi:type="dcterms:W3CDTF">2013-11-02T21:56:22Z</dcterms:created>
  <dcterms:modified xsi:type="dcterms:W3CDTF">2016-02-28T17:19:36Z</dcterms:modified>
</cp:coreProperties>
</file>