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9105" firstSheet="1" activeTab="1"/>
  </bookViews>
  <sheets>
    <sheet name="Vorlage Ergebniseingabe" sheetId="1" r:id="rId1"/>
    <sheet name="Gesamtstand WP" sheetId="2" r:id="rId2"/>
    <sheet name="Gesamtstand WP mit Streicher" sheetId="3" r:id="rId3"/>
    <sheet name="Kassenstand" sheetId="4" state="hidden" r:id="rId4"/>
    <sheet name="Kategorienw." sheetId="5" r:id="rId5"/>
    <sheet name="Tabelle1" sheetId="7" r:id="rId6"/>
    <sheet name="Tabelle2" sheetId="8" r:id="rId7"/>
  </sheets>
  <calcPr calcId="124519"/>
</workbook>
</file>

<file path=xl/calcChain.xml><?xml version="1.0" encoding="utf-8"?>
<calcChain xmlns="http://schemas.openxmlformats.org/spreadsheetml/2006/main">
  <c r="D42" i="5"/>
  <c r="D40"/>
  <c r="D39"/>
  <c r="D37"/>
  <c r="D38"/>
  <c r="D36"/>
  <c r="D31"/>
  <c r="D32"/>
  <c r="D29"/>
  <c r="D28"/>
  <c r="D27"/>
  <c r="D26"/>
  <c r="D24"/>
  <c r="D23"/>
  <c r="D22"/>
  <c r="D20"/>
  <c r="D19"/>
  <c r="D16"/>
  <c r="D17"/>
  <c r="D15"/>
  <c r="D14"/>
  <c r="D13"/>
  <c r="D11"/>
  <c r="D10"/>
  <c r="D8"/>
  <c r="D7"/>
  <c r="D6"/>
  <c r="O36" i="3"/>
  <c r="O39"/>
  <c r="O38"/>
  <c r="O37"/>
  <c r="O34"/>
  <c r="O35"/>
  <c r="O33"/>
  <c r="O32"/>
  <c r="O23"/>
  <c r="O28"/>
  <c r="O17"/>
  <c r="O20"/>
  <c r="O18"/>
  <c r="O27"/>
  <c r="O11"/>
  <c r="O16"/>
  <c r="O22"/>
  <c r="O25"/>
  <c r="O26"/>
  <c r="O24"/>
  <c r="O7"/>
  <c r="O21"/>
  <c r="O10"/>
  <c r="O15"/>
  <c r="O19"/>
  <c r="O13"/>
  <c r="O9"/>
  <c r="O5"/>
  <c r="O8"/>
  <c r="O12"/>
  <c r="O6"/>
  <c r="O4"/>
  <c r="O14"/>
  <c r="O30"/>
  <c r="O31"/>
  <c r="O29"/>
  <c r="O3"/>
  <c r="K17" i="2"/>
  <c r="N17"/>
  <c r="T17"/>
  <c r="X17"/>
  <c r="AI17" s="1"/>
  <c r="AT17" s="1"/>
  <c r="BE17" s="1"/>
  <c r="BP17" s="1"/>
  <c r="CA17" s="1"/>
  <c r="CL17" s="1"/>
  <c r="Y17"/>
  <c r="AE17"/>
  <c r="AJ17"/>
  <c r="AP17"/>
  <c r="AU17"/>
  <c r="BF17"/>
  <c r="BL17"/>
  <c r="BQ17"/>
  <c r="BW17"/>
  <c r="CB17"/>
  <c r="CM17"/>
  <c r="K11"/>
  <c r="N11"/>
  <c r="T11"/>
  <c r="X11"/>
  <c r="AI11" s="1"/>
  <c r="AT11" s="1"/>
  <c r="BE11" s="1"/>
  <c r="BP11" s="1"/>
  <c r="CA11" s="1"/>
  <c r="CL11" s="1"/>
  <c r="Y11"/>
  <c r="AE11"/>
  <c r="AJ11"/>
  <c r="AP11"/>
  <c r="AU11"/>
  <c r="BF11"/>
  <c r="BL11"/>
  <c r="BQ11"/>
  <c r="BW11"/>
  <c r="CB11"/>
  <c r="CM11"/>
  <c r="K9"/>
  <c r="N9"/>
  <c r="T9"/>
  <c r="X9"/>
  <c r="AI9" s="1"/>
  <c r="Y9"/>
  <c r="AE9"/>
  <c r="AJ9"/>
  <c r="AU9"/>
  <c r="BF9"/>
  <c r="BL9"/>
  <c r="BP9"/>
  <c r="CA9" s="1"/>
  <c r="CL9" s="1"/>
  <c r="BQ9"/>
  <c r="BW9"/>
  <c r="CB9"/>
  <c r="CM9"/>
  <c r="K14"/>
  <c r="N14"/>
  <c r="T14"/>
  <c r="X14"/>
  <c r="AI14" s="1"/>
  <c r="AT14" s="1"/>
  <c r="BE14" s="1"/>
  <c r="BP14" s="1"/>
  <c r="CA14" s="1"/>
  <c r="CL14" s="1"/>
  <c r="Y14"/>
  <c r="AE14"/>
  <c r="AJ14"/>
  <c r="AP14"/>
  <c r="AU14"/>
  <c r="BF14"/>
  <c r="BL14"/>
  <c r="BQ14"/>
  <c r="BW14"/>
  <c r="CB14"/>
  <c r="CM14"/>
  <c r="K10"/>
  <c r="N10"/>
  <c r="T10"/>
  <c r="X10"/>
  <c r="AI10" s="1"/>
  <c r="AT10" s="1"/>
  <c r="BE10" s="1"/>
  <c r="BP10" s="1"/>
  <c r="CA10" s="1"/>
  <c r="CL10" s="1"/>
  <c r="Y10"/>
  <c r="AE10"/>
  <c r="AJ10"/>
  <c r="AP10"/>
  <c r="AU10"/>
  <c r="BF10"/>
  <c r="BL10"/>
  <c r="BQ10"/>
  <c r="BW10"/>
  <c r="CB10"/>
  <c r="CM10"/>
  <c r="K12"/>
  <c r="N12"/>
  <c r="T12"/>
  <c r="X12"/>
  <c r="AI12" s="1"/>
  <c r="AT12" s="1"/>
  <c r="BE12" s="1"/>
  <c r="BP12" s="1"/>
  <c r="CA12" s="1"/>
  <c r="CL12" s="1"/>
  <c r="Y12"/>
  <c r="AE12"/>
  <c r="AJ12"/>
  <c r="AP12"/>
  <c r="AU12"/>
  <c r="BF12"/>
  <c r="BL12"/>
  <c r="BQ12"/>
  <c r="BW12"/>
  <c r="CB12"/>
  <c r="CM12"/>
  <c r="K19"/>
  <c r="N19"/>
  <c r="T19"/>
  <c r="X19"/>
  <c r="AI19" s="1"/>
  <c r="AT19" s="1"/>
  <c r="BE19" s="1"/>
  <c r="BP19" s="1"/>
  <c r="CA19" s="1"/>
  <c r="CL19" s="1"/>
  <c r="Y19"/>
  <c r="AE19"/>
  <c r="AJ19"/>
  <c r="AP19"/>
  <c r="AU19"/>
  <c r="BF19"/>
  <c r="BL19"/>
  <c r="BQ19"/>
  <c r="BW19"/>
  <c r="CB19"/>
  <c r="CM19"/>
  <c r="K16"/>
  <c r="N16"/>
  <c r="T16"/>
  <c r="X16"/>
  <c r="AI16" s="1"/>
  <c r="AT16" s="1"/>
  <c r="BE16" s="1"/>
  <c r="BP16" s="1"/>
  <c r="CA16" s="1"/>
  <c r="CL16" s="1"/>
  <c r="Y16"/>
  <c r="AE16"/>
  <c r="AJ16"/>
  <c r="AP16"/>
  <c r="AU16"/>
  <c r="BF16"/>
  <c r="BL16"/>
  <c r="BQ16"/>
  <c r="BW16"/>
  <c r="CB16"/>
  <c r="CM16"/>
  <c r="K18"/>
  <c r="N18"/>
  <c r="T18"/>
  <c r="X18"/>
  <c r="AI18" s="1"/>
  <c r="AT18" s="1"/>
  <c r="BE18" s="1"/>
  <c r="BP18" s="1"/>
  <c r="CA18" s="1"/>
  <c r="CL18" s="1"/>
  <c r="Y18"/>
  <c r="AE18"/>
  <c r="AJ18"/>
  <c r="AP18"/>
  <c r="AU18"/>
  <c r="BF18"/>
  <c r="BL18"/>
  <c r="BQ18"/>
  <c r="BW18"/>
  <c r="CB18"/>
  <c r="CM18"/>
  <c r="K20"/>
  <c r="N20"/>
  <c r="T20"/>
  <c r="X20"/>
  <c r="AI20" s="1"/>
  <c r="AT20" s="1"/>
  <c r="BE20" s="1"/>
  <c r="BP20" s="1"/>
  <c r="CA20" s="1"/>
  <c r="CL20" s="1"/>
  <c r="Y20"/>
  <c r="AE20"/>
  <c r="AJ20"/>
  <c r="AP20"/>
  <c r="AU20"/>
  <c r="BF20"/>
  <c r="BL20"/>
  <c r="BQ20"/>
  <c r="BW20"/>
  <c r="CB20"/>
  <c r="CM20"/>
  <c r="K22"/>
  <c r="N22"/>
  <c r="T22"/>
  <c r="X22"/>
  <c r="AI22" s="1"/>
  <c r="AT22" s="1"/>
  <c r="BE22" s="1"/>
  <c r="BP22" s="1"/>
  <c r="CA22" s="1"/>
  <c r="CL22" s="1"/>
  <c r="Y22"/>
  <c r="AE22"/>
  <c r="AJ22"/>
  <c r="AP22"/>
  <c r="AU22"/>
  <c r="BF22"/>
  <c r="BL22"/>
  <c r="BQ22"/>
  <c r="BW22"/>
  <c r="CB22"/>
  <c r="CM22"/>
  <c r="K13"/>
  <c r="N13"/>
  <c r="T13"/>
  <c r="X13"/>
  <c r="AI13" s="1"/>
  <c r="AT13" s="1"/>
  <c r="BE13" s="1"/>
  <c r="BP13" s="1"/>
  <c r="CA13" s="1"/>
  <c r="CL13" s="1"/>
  <c r="Y13"/>
  <c r="AE13"/>
  <c r="AJ13"/>
  <c r="AP13"/>
  <c r="AU13"/>
  <c r="BF13"/>
  <c r="BL13"/>
  <c r="BQ13"/>
  <c r="BW13"/>
  <c r="CB13"/>
  <c r="CM13"/>
  <c r="K26"/>
  <c r="N26"/>
  <c r="T26"/>
  <c r="X26"/>
  <c r="AI26" s="1"/>
  <c r="AT26" s="1"/>
  <c r="BE26" s="1"/>
  <c r="BP26" s="1"/>
  <c r="CA26" s="1"/>
  <c r="CL26" s="1"/>
  <c r="Y26"/>
  <c r="AE26"/>
  <c r="AJ26"/>
  <c r="AP26"/>
  <c r="AU26"/>
  <c r="BF26"/>
  <c r="BL26"/>
  <c r="BQ26"/>
  <c r="BW26"/>
  <c r="CB26"/>
  <c r="CM26"/>
  <c r="K32"/>
  <c r="N32"/>
  <c r="T32"/>
  <c r="X32"/>
  <c r="AI32" s="1"/>
  <c r="AT32" s="1"/>
  <c r="BE32" s="1"/>
  <c r="BP32" s="1"/>
  <c r="CA32" s="1"/>
  <c r="CL32" s="1"/>
  <c r="Y32"/>
  <c r="AE32"/>
  <c r="AJ32"/>
  <c r="AP32"/>
  <c r="AU32"/>
  <c r="BF32"/>
  <c r="BL32"/>
  <c r="BQ32"/>
  <c r="BW32"/>
  <c r="CB32"/>
  <c r="CM32"/>
  <c r="K28"/>
  <c r="N28"/>
  <c r="T28"/>
  <c r="X28"/>
  <c r="AI28" s="1"/>
  <c r="Y28"/>
  <c r="AE28"/>
  <c r="AJ28"/>
  <c r="BQ28"/>
  <c r="CM28"/>
  <c r="K30"/>
  <c r="N30"/>
  <c r="T30"/>
  <c r="X30"/>
  <c r="AI30" s="1"/>
  <c r="Y30"/>
  <c r="AE30"/>
  <c r="AJ30"/>
  <c r="BQ30"/>
  <c r="CM30"/>
  <c r="K25"/>
  <c r="N25"/>
  <c r="T25"/>
  <c r="X25"/>
  <c r="AI25" s="1"/>
  <c r="AT25" s="1"/>
  <c r="BE25" s="1"/>
  <c r="BP25" s="1"/>
  <c r="CA25" s="1"/>
  <c r="CL25" s="1"/>
  <c r="Y25"/>
  <c r="AE25"/>
  <c r="AJ25"/>
  <c r="AP25"/>
  <c r="AU25"/>
  <c r="BF25"/>
  <c r="BL25"/>
  <c r="BQ25"/>
  <c r="BW25"/>
  <c r="CB25"/>
  <c r="CM25"/>
  <c r="K29"/>
  <c r="N29"/>
  <c r="T29"/>
  <c r="X29"/>
  <c r="AI29" s="1"/>
  <c r="AT29" s="1"/>
  <c r="BE29" s="1"/>
  <c r="BP29" s="1"/>
  <c r="CA29" s="1"/>
  <c r="CL29" s="1"/>
  <c r="Y29"/>
  <c r="AE29"/>
  <c r="AJ29"/>
  <c r="AP29"/>
  <c r="AU29"/>
  <c r="BF29"/>
  <c r="BL29"/>
  <c r="BQ29"/>
  <c r="BW29"/>
  <c r="CB29"/>
  <c r="CM29"/>
  <c r="K23"/>
  <c r="N23"/>
  <c r="T23"/>
  <c r="X23"/>
  <c r="AI23" s="1"/>
  <c r="AT23" s="1"/>
  <c r="BE23" s="1"/>
  <c r="BP23" s="1"/>
  <c r="CA23" s="1"/>
  <c r="CL23" s="1"/>
  <c r="Y23"/>
  <c r="AE23"/>
  <c r="AJ23"/>
  <c r="AP23"/>
  <c r="AU23"/>
  <c r="BF23"/>
  <c r="BL23"/>
  <c r="BQ23"/>
  <c r="BW23"/>
  <c r="CB23"/>
  <c r="CM23"/>
  <c r="K27"/>
  <c r="N27"/>
  <c r="T27"/>
  <c r="X27"/>
  <c r="AI27" s="1"/>
  <c r="Y27"/>
  <c r="AE27"/>
  <c r="AJ27"/>
  <c r="BQ27"/>
  <c r="CM27"/>
  <c r="K34"/>
  <c r="N34"/>
  <c r="T34"/>
  <c r="X34"/>
  <c r="AI34" s="1"/>
  <c r="Y34"/>
  <c r="AE34"/>
  <c r="AJ34"/>
  <c r="BQ34"/>
  <c r="CM34"/>
  <c r="K35"/>
  <c r="N35"/>
  <c r="T35"/>
  <c r="X35"/>
  <c r="AI35" s="1"/>
  <c r="AT35" s="1"/>
  <c r="BE35" s="1"/>
  <c r="BP35" s="1"/>
  <c r="CA35" s="1"/>
  <c r="CL35" s="1"/>
  <c r="Y35"/>
  <c r="AE35"/>
  <c r="AJ35"/>
  <c r="AP35"/>
  <c r="AU35"/>
  <c r="BF35"/>
  <c r="BL35"/>
  <c r="BQ35"/>
  <c r="BW35"/>
  <c r="CB35"/>
  <c r="CM35"/>
  <c r="K24"/>
  <c r="N24"/>
  <c r="X24"/>
  <c r="AI24" s="1"/>
  <c r="Y24"/>
  <c r="AE24"/>
  <c r="AJ24"/>
  <c r="BQ24"/>
  <c r="CM24"/>
  <c r="K33"/>
  <c r="N33"/>
  <c r="T33"/>
  <c r="X33"/>
  <c r="AI33" s="1"/>
  <c r="Y33"/>
  <c r="AE33"/>
  <c r="AJ33"/>
  <c r="BQ33"/>
  <c r="CM33"/>
  <c r="K21"/>
  <c r="N21"/>
  <c r="T21"/>
  <c r="X21"/>
  <c r="AI21" s="1"/>
  <c r="AT21" s="1"/>
  <c r="BE21" s="1"/>
  <c r="BP21" s="1"/>
  <c r="CA21" s="1"/>
  <c r="CL21" s="1"/>
  <c r="Y21"/>
  <c r="AE21"/>
  <c r="AJ21"/>
  <c r="AP21"/>
  <c r="AU21"/>
  <c r="BF21"/>
  <c r="BL21"/>
  <c r="BQ21"/>
  <c r="BW21"/>
  <c r="CB21"/>
  <c r="CM21"/>
  <c r="K31"/>
  <c r="N31"/>
  <c r="T31"/>
  <c r="X31"/>
  <c r="AI31" s="1"/>
  <c r="AT31" s="1"/>
  <c r="BE31" s="1"/>
  <c r="BP31" s="1"/>
  <c r="CA31" s="1"/>
  <c r="CL31" s="1"/>
  <c r="Y31"/>
  <c r="AE31"/>
  <c r="AJ31"/>
  <c r="AP31"/>
  <c r="AU31"/>
  <c r="BF31"/>
  <c r="BL31"/>
  <c r="BQ31"/>
  <c r="BW31"/>
  <c r="CB31"/>
  <c r="CM31"/>
  <c r="K36"/>
  <c r="N36"/>
  <c r="T36"/>
  <c r="X36"/>
  <c r="AI36" s="1"/>
  <c r="AT36" s="1"/>
  <c r="BE36" s="1"/>
  <c r="BP36" s="1"/>
  <c r="CA36" s="1"/>
  <c r="CL36" s="1"/>
  <c r="Y36"/>
  <c r="AE36"/>
  <c r="AJ36"/>
  <c r="AP36"/>
  <c r="AU36"/>
  <c r="BF36"/>
  <c r="BL36"/>
  <c r="BQ36"/>
  <c r="BW36"/>
  <c r="CB36"/>
  <c r="CM36"/>
  <c r="K37"/>
  <c r="N37"/>
  <c r="T37"/>
  <c r="X37"/>
  <c r="AI37" s="1"/>
  <c r="AT37" s="1"/>
  <c r="BE37" s="1"/>
  <c r="BP37" s="1"/>
  <c r="CA37" s="1"/>
  <c r="CL37" s="1"/>
  <c r="Y37"/>
  <c r="AE37"/>
  <c r="AJ37"/>
  <c r="AP37"/>
  <c r="AU37"/>
  <c r="BF37"/>
  <c r="BL37"/>
  <c r="BQ37"/>
  <c r="BW37"/>
  <c r="CB37"/>
  <c r="CM37"/>
  <c r="K38"/>
  <c r="N38"/>
  <c r="T38"/>
  <c r="X38"/>
  <c r="AI38" s="1"/>
  <c r="AT38" s="1"/>
  <c r="BE38" s="1"/>
  <c r="BP38" s="1"/>
  <c r="CA38" s="1"/>
  <c r="CL38" s="1"/>
  <c r="Y38"/>
  <c r="AE38"/>
  <c r="AJ38"/>
  <c r="AP38"/>
  <c r="AU38"/>
  <c r="BF38"/>
  <c r="BL38"/>
  <c r="BQ38"/>
  <c r="BW38"/>
  <c r="CB38"/>
  <c r="CM38"/>
  <c r="K40"/>
  <c r="N40"/>
  <c r="T40"/>
  <c r="X40"/>
  <c r="AI40" s="1"/>
  <c r="Y40"/>
  <c r="AE40"/>
  <c r="AJ40"/>
  <c r="BQ40"/>
  <c r="CM40"/>
  <c r="K41"/>
  <c r="N41"/>
  <c r="T41"/>
  <c r="X41"/>
  <c r="AI41" s="1"/>
  <c r="Y41"/>
  <c r="AE41"/>
  <c r="AJ41"/>
  <c r="BQ41"/>
  <c r="CM41"/>
  <c r="K42"/>
  <c r="N42"/>
  <c r="T42"/>
  <c r="X42"/>
  <c r="AI42" s="1"/>
  <c r="Y42"/>
  <c r="AE42"/>
  <c r="AJ42"/>
  <c r="BQ42"/>
  <c r="CM42"/>
  <c r="K39"/>
  <c r="N39"/>
  <c r="T39"/>
  <c r="X39"/>
  <c r="AI39" s="1"/>
  <c r="AE39"/>
  <c r="AJ39"/>
  <c r="BE39"/>
  <c r="BP39" s="1"/>
  <c r="CA39" s="1"/>
  <c r="CL39" s="1"/>
  <c r="BF39"/>
  <c r="BL39"/>
  <c r="BQ39"/>
  <c r="BW39"/>
  <c r="CB39"/>
  <c r="CM39"/>
  <c r="K43"/>
  <c r="N43"/>
  <c r="T43"/>
  <c r="X43"/>
  <c r="AI43" s="1"/>
  <c r="AT43" s="1"/>
  <c r="BE43" s="1"/>
  <c r="BP43" s="1"/>
  <c r="CA43" s="1"/>
  <c r="CL43" s="1"/>
  <c r="Y43"/>
  <c r="AE43"/>
  <c r="AJ43"/>
  <c r="AP43"/>
  <c r="AU43"/>
  <c r="BF43"/>
  <c r="BL43"/>
  <c r="BQ43"/>
  <c r="BW43"/>
  <c r="CB43"/>
  <c r="CM43"/>
  <c r="K44"/>
  <c r="N44"/>
  <c r="T44"/>
  <c r="X44"/>
  <c r="AE44"/>
  <c r="AI44"/>
  <c r="AT44" s="1"/>
  <c r="BE44" s="1"/>
  <c r="BP44" s="1"/>
  <c r="CA44" s="1"/>
  <c r="CL44" s="1"/>
  <c r="AJ44"/>
  <c r="AP44"/>
  <c r="AU44"/>
  <c r="BF44"/>
  <c r="BL44"/>
  <c r="BQ44"/>
  <c r="BW44"/>
  <c r="CB44"/>
  <c r="CM44"/>
  <c r="K45"/>
  <c r="N45"/>
  <c r="T45"/>
  <c r="X45"/>
  <c r="AI45" s="1"/>
  <c r="AT45" s="1"/>
  <c r="BE45" s="1"/>
  <c r="BP45" s="1"/>
  <c r="CA45" s="1"/>
  <c r="CL45" s="1"/>
  <c r="Y45"/>
  <c r="AE45"/>
  <c r="AJ45"/>
  <c r="AP45"/>
  <c r="AU45"/>
  <c r="BF45"/>
  <c r="BL45"/>
  <c r="BQ45"/>
  <c r="BW45"/>
  <c r="CB45"/>
  <c r="CM45"/>
  <c r="K46"/>
  <c r="N46"/>
  <c r="T46"/>
  <c r="X46"/>
  <c r="AI46" s="1"/>
  <c r="AT46" s="1"/>
  <c r="BE46" s="1"/>
  <c r="BP46" s="1"/>
  <c r="CA46" s="1"/>
  <c r="CL46" s="1"/>
  <c r="Y46"/>
  <c r="AE46"/>
  <c r="AJ46"/>
  <c r="AP46"/>
  <c r="AU46"/>
  <c r="BF46"/>
  <c r="BL46"/>
  <c r="BQ46"/>
  <c r="BW46"/>
  <c r="CB46"/>
  <c r="CM46"/>
  <c r="K47"/>
  <c r="N47"/>
  <c r="T47"/>
  <c r="X47"/>
  <c r="AI47" s="1"/>
  <c r="AT47" s="1"/>
  <c r="BE47" s="1"/>
  <c r="BP47" s="1"/>
  <c r="CA47" s="1"/>
  <c r="CL47" s="1"/>
  <c r="Y47"/>
  <c r="AE47"/>
  <c r="AJ47"/>
  <c r="AP47"/>
  <c r="AU47"/>
  <c r="BF47"/>
  <c r="BL47"/>
  <c r="BQ47"/>
  <c r="BW47"/>
  <c r="CB47"/>
  <c r="CM47"/>
  <c r="AJ15"/>
  <c r="AE7"/>
  <c r="AE8"/>
  <c r="AE15"/>
  <c r="G44" i="5"/>
  <c r="X7" i="2"/>
  <c r="AI7" s="1"/>
  <c r="X8"/>
  <c r="AI8" s="1"/>
  <c r="X15"/>
  <c r="AI15" s="1"/>
  <c r="X6"/>
  <c r="T7"/>
  <c r="T8"/>
  <c r="T15"/>
  <c r="T6"/>
  <c r="K52"/>
  <c r="N52"/>
  <c r="AP52"/>
  <c r="AT52"/>
  <c r="BE52" s="1"/>
  <c r="BP52" s="1"/>
  <c r="CA52" s="1"/>
  <c r="CL52" s="1"/>
  <c r="AU52"/>
  <c r="BF52"/>
  <c r="BL52"/>
  <c r="BQ52"/>
  <c r="BW52"/>
  <c r="CB52"/>
  <c r="CM52"/>
  <c r="K53"/>
  <c r="N53"/>
  <c r="AP53"/>
  <c r="AT53"/>
  <c r="BE53" s="1"/>
  <c r="BP53" s="1"/>
  <c r="CA53" s="1"/>
  <c r="CL53" s="1"/>
  <c r="AU53"/>
  <c r="BF53"/>
  <c r="BL53"/>
  <c r="BQ53"/>
  <c r="BW53"/>
  <c r="CB53"/>
  <c r="CM53"/>
  <c r="K54"/>
  <c r="N54"/>
  <c r="AP54"/>
  <c r="AT54"/>
  <c r="AU54"/>
  <c r="BE54"/>
  <c r="BP54" s="1"/>
  <c r="CA54" s="1"/>
  <c r="CL54" s="1"/>
  <c r="BF54"/>
  <c r="BL54"/>
  <c r="BQ54"/>
  <c r="BW54"/>
  <c r="CB54"/>
  <c r="CM54"/>
  <c r="K55"/>
  <c r="N55"/>
  <c r="AP55"/>
  <c r="AT55"/>
  <c r="BE55" s="1"/>
  <c r="BP55" s="1"/>
  <c r="CA55" s="1"/>
  <c r="CL55" s="1"/>
  <c r="AU55"/>
  <c r="BF55"/>
  <c r="BL55"/>
  <c r="BQ55"/>
  <c r="BW55"/>
  <c r="CB55"/>
  <c r="CM55"/>
  <c r="K56"/>
  <c r="N56"/>
  <c r="AP56"/>
  <c r="AT56"/>
  <c r="AU56"/>
  <c r="BE56"/>
  <c r="BP56" s="1"/>
  <c r="CA56" s="1"/>
  <c r="CL56" s="1"/>
  <c r="BF56"/>
  <c r="BL56"/>
  <c r="BQ56"/>
  <c r="BW56"/>
  <c r="CB56"/>
  <c r="CM56"/>
  <c r="K57"/>
  <c r="N57"/>
  <c r="AP57"/>
  <c r="AT57"/>
  <c r="BE57" s="1"/>
  <c r="BP57" s="1"/>
  <c r="CA57" s="1"/>
  <c r="CL57" s="1"/>
  <c r="AU57"/>
  <c r="BF57"/>
  <c r="BL57"/>
  <c r="BQ57"/>
  <c r="BW57"/>
  <c r="CB57"/>
  <c r="CM57"/>
  <c r="K58"/>
  <c r="N58"/>
  <c r="AP58"/>
  <c r="AT58"/>
  <c r="AU58"/>
  <c r="BE58"/>
  <c r="BP58" s="1"/>
  <c r="CA58" s="1"/>
  <c r="CL58" s="1"/>
  <c r="BF58"/>
  <c r="BL58"/>
  <c r="BQ58"/>
  <c r="BW58"/>
  <c r="CB58"/>
  <c r="CM58"/>
  <c r="K59"/>
  <c r="N59"/>
  <c r="AP59"/>
  <c r="AT59"/>
  <c r="BE59" s="1"/>
  <c r="BP59" s="1"/>
  <c r="CA59" s="1"/>
  <c r="CL59" s="1"/>
  <c r="AU59"/>
  <c r="BF59"/>
  <c r="BL59"/>
  <c r="BQ59"/>
  <c r="BW59"/>
  <c r="CB59"/>
  <c r="CM59"/>
  <c r="Y8"/>
  <c r="AJ8"/>
  <c r="AU8"/>
  <c r="K8"/>
  <c r="N8" l="1"/>
  <c r="BQ6"/>
  <c r="BQ15"/>
  <c r="BQ8"/>
  <c r="CM7"/>
  <c r="CM15"/>
  <c r="CM8"/>
  <c r="CM6"/>
  <c r="CB7"/>
  <c r="CB15"/>
  <c r="CB8"/>
  <c r="CB6"/>
  <c r="BW6"/>
  <c r="BW15"/>
  <c r="BW8"/>
  <c r="BW7"/>
  <c r="BQ7"/>
  <c r="BL6"/>
  <c r="BL15"/>
  <c r="BL8"/>
  <c r="BL7"/>
  <c r="BP7"/>
  <c r="CA7" s="1"/>
  <c r="CL7" s="1"/>
  <c r="BF6"/>
  <c r="BF15"/>
  <c r="BF8"/>
  <c r="BF7"/>
  <c r="BE8"/>
  <c r="BP8" s="1"/>
  <c r="CA8" s="1"/>
  <c r="CL8" s="1"/>
  <c r="AU6"/>
  <c r="AU15"/>
  <c r="AU7"/>
  <c r="AP6"/>
  <c r="AP15"/>
  <c r="AP7"/>
  <c r="AJ6"/>
  <c r="AJ7"/>
  <c r="AE6"/>
  <c r="Y7"/>
  <c r="Y6"/>
  <c r="Y15"/>
  <c r="N7"/>
  <c r="N6"/>
  <c r="N15"/>
  <c r="AT7"/>
  <c r="AI6"/>
  <c r="AT6" s="1"/>
  <c r="BE6" s="1"/>
  <c r="BP6" s="1"/>
  <c r="CA6" s="1"/>
  <c r="CL6" s="1"/>
  <c r="AT15"/>
  <c r="BE15" s="1"/>
  <c r="BP15" s="1"/>
  <c r="CA15" s="1"/>
  <c r="CL15" s="1"/>
  <c r="K7"/>
  <c r="K6"/>
  <c r="K15"/>
</calcChain>
</file>

<file path=xl/sharedStrings.xml><?xml version="1.0" encoding="utf-8"?>
<sst xmlns="http://schemas.openxmlformats.org/spreadsheetml/2006/main" count="2170" uniqueCount="210">
  <si>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</si>
  <si>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</si>
  <si>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</si>
  <si>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</si>
  <si>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</si>
  <si>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</si>
  <si>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</si>
  <si>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</si>
  <si>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</si>
  <si>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</si>
  <si>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</si>
  <si>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</si>
  <si>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</si>
  <si>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</si>
  <si>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</si>
  <si>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</si>
  <si>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</si>
  <si>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</si>
  <si>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</si>
  <si>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</si>
  <si>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</si>
  <si>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</si>
  <si>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</si>
  <si>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</si>
  <si>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</si>
  <si>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</si>
  <si>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</si>
  <si>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</si>
  <si>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</si>
  <si>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</si>
  <si>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1. Spieltag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</si>
  <si>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</si>
  <si>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</si>
  <si>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</si>
  <si>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</si>
  <si>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</si>
  <si>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</si>
  <si>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</si>
  <si>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</si>
  <si>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</si>
  <si>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</si>
  <si>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</si>
  <si>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</si>
  <si>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</si>
  <si>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</si>
  <si>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</si>
  <si>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</si>
  <si>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</si>
  <si>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</si>
  <si>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</si>
  <si>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</si>
  <si>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</si>
  <si>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</si>
  <si>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</si>
  <si>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</si>
  <si>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</si>
  <si>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</si>
  <si>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</si>
  <si>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Lena</t>
  </si>
  <si>
    <t>Rechenmacher</t>
  </si>
  <si>
    <t>Jens</t>
  </si>
  <si>
    <t>Beneking</t>
  </si>
  <si>
    <t>Jasmin</t>
  </si>
  <si>
    <t>MSK Neheim</t>
  </si>
  <si>
    <t xml:space="preserve">Dettmer </t>
  </si>
  <si>
    <t>Peter</t>
  </si>
  <si>
    <t>Gohl</t>
  </si>
  <si>
    <t>Michael</t>
  </si>
  <si>
    <t>MC Tigers Künsebeck</t>
  </si>
  <si>
    <t>Punkte   2.Sp-Tag</t>
  </si>
  <si>
    <t>Punkte   3.Sp-Tag</t>
  </si>
  <si>
    <t>BGC Bremen</t>
  </si>
  <si>
    <t>1. + 2.  Runde</t>
  </si>
  <si>
    <t>Raschke</t>
  </si>
  <si>
    <t>Isabell</t>
  </si>
  <si>
    <t>BGC Diepholz</t>
  </si>
  <si>
    <t>Dejoks</t>
  </si>
  <si>
    <t>Rene</t>
  </si>
  <si>
    <t>Ø</t>
  </si>
  <si>
    <t>Louven</t>
  </si>
  <si>
    <t>Hans</t>
  </si>
  <si>
    <t>Punkte   4.Sp-Tag</t>
  </si>
  <si>
    <t>Gesamtpunkte nach                           4 Spieltagen</t>
  </si>
  <si>
    <t>Thomas</t>
  </si>
  <si>
    <t>Karsten</t>
  </si>
  <si>
    <t>Guney</t>
  </si>
  <si>
    <t>vereinslos</t>
  </si>
  <si>
    <t>24.</t>
  </si>
  <si>
    <t>25.</t>
  </si>
  <si>
    <t>26.</t>
  </si>
  <si>
    <t>27.</t>
  </si>
  <si>
    <t>Spieltag</t>
  </si>
  <si>
    <t>Käckenmester</t>
  </si>
  <si>
    <t>Warnkens</t>
  </si>
  <si>
    <t>Vennemann</t>
  </si>
  <si>
    <t>Dirk</t>
  </si>
  <si>
    <t>Gesamtpunkte nach                           5 Spieltagen</t>
  </si>
  <si>
    <t>28.</t>
  </si>
  <si>
    <t>Preisverteilung</t>
  </si>
  <si>
    <t>Gesamtsieger</t>
  </si>
  <si>
    <t>Stallkamp</t>
  </si>
  <si>
    <t>Sebastian</t>
  </si>
  <si>
    <t>29.</t>
  </si>
  <si>
    <t>30.</t>
  </si>
  <si>
    <t>Gesamtpunkte nach                           6 Spieltagen</t>
  </si>
  <si>
    <t>Punkte   6.Sp-Tag</t>
  </si>
  <si>
    <t>Punkte   5.Sp-Tag</t>
  </si>
  <si>
    <t>31.</t>
  </si>
  <si>
    <t>Punkte   7.Sp-Tag</t>
  </si>
  <si>
    <t>Gesamtpunkte nach                            7 Spieltagen</t>
  </si>
  <si>
    <t>Punkte   8.Sp-Tag</t>
  </si>
  <si>
    <t>Gesamtpunkte nach                            8 Spieltagen</t>
  </si>
  <si>
    <t>32.</t>
  </si>
  <si>
    <t>33.</t>
  </si>
  <si>
    <t>Liberoudis</t>
  </si>
  <si>
    <t>Heike</t>
  </si>
  <si>
    <t>34.</t>
  </si>
  <si>
    <t>Winterpokal 2016/2017</t>
  </si>
  <si>
    <t>35.</t>
  </si>
  <si>
    <t>1. Spieltag  05.11.2016</t>
  </si>
  <si>
    <t>Biermann</t>
  </si>
  <si>
    <t>Christoph</t>
  </si>
  <si>
    <t>Tigers Künsebeck</t>
  </si>
  <si>
    <t>Quade</t>
  </si>
  <si>
    <t>Marianne</t>
  </si>
  <si>
    <t>MCK Kirchlengern</t>
  </si>
  <si>
    <t>Brökemeier</t>
  </si>
  <si>
    <t>Bettina</t>
  </si>
  <si>
    <t>ten Voorde</t>
  </si>
  <si>
    <t>Gradus</t>
  </si>
  <si>
    <t>Halstein</t>
  </si>
  <si>
    <t>Angelika</t>
  </si>
  <si>
    <t>MC G.M.-Hütte</t>
  </si>
  <si>
    <t>Wessendorf</t>
  </si>
  <si>
    <t>Klaus</t>
  </si>
  <si>
    <t>Pfeffer</t>
  </si>
  <si>
    <t>Margrit</t>
  </si>
  <si>
    <t>Ruth</t>
  </si>
  <si>
    <t>2. Spieltag  20.11.2016</t>
  </si>
  <si>
    <t>3. Spieltag  04.12.2016</t>
  </si>
  <si>
    <t>4. Spieltag  18.12.2016</t>
  </si>
  <si>
    <t>5. Spieltag  15.01.2017</t>
  </si>
  <si>
    <t>6. Spieltag  29.01.2017</t>
  </si>
  <si>
    <t>7. Spieltag  12.02.2017</t>
  </si>
  <si>
    <t>8. Spieltag  26.02.2017</t>
  </si>
  <si>
    <t>Dunker, Sven</t>
  </si>
  <si>
    <t>Biermann, Christoph</t>
  </si>
  <si>
    <t>Beneking, Jasmin</t>
  </si>
  <si>
    <t>Stern, Markus</t>
  </si>
  <si>
    <t>Vennemann, Dirk</t>
  </si>
  <si>
    <t>Luttmann, Herbert</t>
  </si>
  <si>
    <t>Böttcher, Wilhelm</t>
  </si>
  <si>
    <t>Neuhäuser, Dieter</t>
  </si>
  <si>
    <t>Louven, Hans</t>
  </si>
  <si>
    <t>Halstein, Matthias</t>
  </si>
  <si>
    <t>Zschäpe, Ruth</t>
  </si>
  <si>
    <t>Brökemeier, Bettina</t>
  </si>
  <si>
    <t>Stallkamp, Sebastian</t>
  </si>
  <si>
    <t>ten Voorde, Gradus</t>
  </si>
  <si>
    <t>Gohl, Michael</t>
  </si>
  <si>
    <t>Warnkens, Thomas</t>
  </si>
  <si>
    <t>Dettmer-Melendez, Erik</t>
  </si>
  <si>
    <t>Erhart, Matthias</t>
  </si>
  <si>
    <t>Stallkamp, Andreas</t>
  </si>
  <si>
    <t>Pfeffer, Margrit</t>
  </si>
  <si>
    <t>Schulte, Udo</t>
  </si>
  <si>
    <t>Stallkamp, Thomas</t>
  </si>
  <si>
    <t>Quade, Marianne</t>
  </si>
  <si>
    <t>Wessendorf, Klaus</t>
  </si>
  <si>
    <t>Beneking, Angelika</t>
  </si>
  <si>
    <t>Liberoudis, Heike</t>
  </si>
  <si>
    <t>MC Kirchlengern</t>
  </si>
  <si>
    <t>Börger</t>
  </si>
  <si>
    <t>Pascal</t>
  </si>
  <si>
    <t>Hilbert</t>
  </si>
  <si>
    <t>Georg</t>
  </si>
  <si>
    <t>MGC Epe</t>
  </si>
  <si>
    <t>van der Wals</t>
  </si>
  <si>
    <t>Wilfried</t>
  </si>
  <si>
    <t>Depke</t>
  </si>
  <si>
    <t>Marko</t>
  </si>
  <si>
    <t>Punkte nach                2 Spieltagen</t>
  </si>
  <si>
    <t>Punkte nach                           3 Spieltagen</t>
  </si>
  <si>
    <t>Zschäpe , Jens-Bob</t>
  </si>
  <si>
    <t>Drobik, Andreas</t>
  </si>
  <si>
    <t>Hilbert, Georg</t>
  </si>
  <si>
    <t>Dettmer, Peter</t>
  </si>
  <si>
    <t>van der Wals, Wilfried</t>
  </si>
  <si>
    <t>Hoogen, Ingo</t>
  </si>
  <si>
    <t>Depke, Marko</t>
  </si>
  <si>
    <t>Börger, Jens</t>
  </si>
  <si>
    <t>Börger, Pascal</t>
  </si>
  <si>
    <t>Guney, Thomas</t>
  </si>
  <si>
    <t>Punkte nach    2. Spieltag</t>
  </si>
  <si>
    <t xml:space="preserve">Jens </t>
  </si>
  <si>
    <t>Rot = Streicher</t>
  </si>
  <si>
    <t>H</t>
  </si>
  <si>
    <t>SM2</t>
  </si>
  <si>
    <t>SM1</t>
  </si>
  <si>
    <t>D - SW</t>
  </si>
  <si>
    <t>J  - Sch</t>
  </si>
  <si>
    <t>Bälle</t>
  </si>
  <si>
    <t>plus  Pokal</t>
  </si>
  <si>
    <t>3. Spieltag</t>
  </si>
  <si>
    <t>Wertung mit Streicher</t>
  </si>
  <si>
    <t>Punkte nach    3. Spieltagen</t>
  </si>
  <si>
    <t>Dennis</t>
  </si>
  <si>
    <t>37.</t>
  </si>
  <si>
    <t>Öouven</t>
  </si>
  <si>
    <t>Louven , Dennis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</si>
</sst>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5" xfId="0" applyNumberFormat="1" applyFont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Border="1"/>
    <xf numFmtId="0" fontId="4" fillId="0" borderId="0" xfId="0" applyFont="1"/>
    <xf numFmtId="14" fontId="4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/>
    <xf numFmtId="164" fontId="0" fillId="0" borderId="3" xfId="0" applyNumberFormat="1" applyBorder="1" applyAlignment="1"/>
    <xf numFmtId="0" fontId="0" fillId="0" borderId="0" xfId="0" applyFont="1"/>
    <xf numFmtId="0" fontId="0" fillId="0" borderId="3" xfId="0" applyFont="1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3" borderId="3" xfId="0" applyFill="1" applyBorder="1" applyAlignment="1"/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9" fillId="8" borderId="3" xfId="0" applyFont="1" applyFill="1" applyBorder="1" applyAlignment="1">
      <alignment vertical="center"/>
    </xf>
    <xf numFmtId="164" fontId="6" fillId="8" borderId="3" xfId="0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/>
    <xf numFmtId="0" fontId="0" fillId="8" borderId="3" xfId="0" applyFill="1" applyBorder="1" applyAlignment="1">
      <alignment vertical="center"/>
    </xf>
    <xf numFmtId="0" fontId="9" fillId="8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0" fillId="9" borderId="3" xfId="0" applyFill="1" applyBorder="1" applyAlignment="1"/>
    <xf numFmtId="0" fontId="9" fillId="6" borderId="3" xfId="0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/>
    <xf numFmtId="0" fontId="9" fillId="6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/>
    </xf>
    <xf numFmtId="164" fontId="6" fillId="10" borderId="3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0" fillId="10" borderId="3" xfId="0" applyFill="1" applyBorder="1" applyAlignment="1"/>
    <xf numFmtId="0" fontId="9" fillId="10" borderId="3" xfId="0" applyFont="1" applyFill="1" applyBorder="1" applyAlignment="1">
      <alignment horizontal="center"/>
    </xf>
    <xf numFmtId="0" fontId="9" fillId="11" borderId="3" xfId="0" applyFont="1" applyFill="1" applyBorder="1" applyAlignment="1">
      <alignment vertical="center"/>
    </xf>
    <xf numFmtId="164" fontId="6" fillId="11" borderId="3" xfId="0" applyNumberFormat="1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/>
    </xf>
    <xf numFmtId="0" fontId="0" fillId="11" borderId="3" xfId="0" applyFill="1" applyBorder="1" applyAlignme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textRotation="90"/>
    </xf>
    <xf numFmtId="164" fontId="6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textRotation="90" wrapText="1"/>
    </xf>
    <xf numFmtId="0" fontId="12" fillId="0" borderId="1" xfId="0" applyFont="1" applyBorder="1" applyAlignment="1">
      <alignment horizontal="center" textRotation="90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4" fillId="4" borderId="0" xfId="0" applyFont="1" applyFill="1" applyAlignment="1">
      <alignment horizontal="center" textRotation="90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textRotation="90" wrapText="1"/>
    </xf>
    <xf numFmtId="0" fontId="1" fillId="4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textRotation="90" wrapText="1"/>
    </xf>
    <xf numFmtId="0" fontId="16" fillId="7" borderId="0" xfId="0" applyFont="1" applyFill="1" applyAlignment="1">
      <alignment wrapText="1"/>
    </xf>
    <xf numFmtId="0" fontId="5" fillId="12" borderId="0" xfId="0" applyFont="1" applyFill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textRotation="90"/>
    </xf>
    <xf numFmtId="0" fontId="0" fillId="0" borderId="0" xfId="0" applyAlignment="1"/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textRotation="90"/>
    </xf>
  </cellXfs>
  <cellStyles count="1">
    <cellStyle name="Standard" xfId="0" builtinId="0"/>
  </cellStyles>
  <dxfs count="20">
    <dxf>
      <font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381000</xdr:colOff>
      <xdr:row>0</xdr:row>
      <xdr:rowOff>95251</xdr:rowOff>
    </xdr:from>
    <xdr:to>
      <xdr:col>14</xdr:col>
      <xdr:colOff>9525</xdr:colOff>
      <xdr:row>3</xdr:row>
      <xdr:rowOff>95250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29225" y="95251"/>
          <a:ext cx="647700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381000</xdr:colOff>
      <xdr:row>41</xdr:row>
      <xdr:rowOff>95251</xdr:rowOff>
    </xdr:from>
    <xdr:to>
      <xdr:col>14</xdr:col>
      <xdr:colOff>9525</xdr:colOff>
      <xdr:row>44</xdr:row>
      <xdr:rowOff>44450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57800" y="95251"/>
          <a:ext cx="644525" cy="584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723900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85725</xdr:rowOff>
    </xdr:from>
    <xdr:to>
      <xdr:col>2</xdr:col>
      <xdr:colOff>1160369</xdr:colOff>
      <xdr:row>4</xdr:row>
      <xdr:rowOff>28014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4150" y="85725"/>
          <a:ext cx="865094" cy="75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161925</xdr:rowOff>
    </xdr:from>
    <xdr:to>
      <xdr:col>1</xdr:col>
      <xdr:colOff>103094</xdr:colOff>
      <xdr:row>58</xdr:row>
      <xdr:rowOff>151839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9058275"/>
          <a:ext cx="865094" cy="75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81"/>
  <sheetViews>
    <sheetView topLeftCell="A31" zoomScale="75" zoomScaleNormal="75" workbookViewId="0">
      <selection activeCell="T48" sqref="T48"/>
    </sheetView>
  </sheetViews>
  <sheetFormatPr baseColWidth="10" defaultRowHeight="15"/>
  <cols>
    <col min="1" max="1" width="3.7109375" customWidth="1"/>
    <col min="2" max="2" width="27.85546875" customWidth="1"/>
    <col min="3" max="3" width="21.5703125" style="1" customWidth="1"/>
    <col min="4" max="4" width="1.42578125" customWidth="1"/>
    <col min="5" max="5" width="1" customWidth="1"/>
    <col min="6" max="6" width="5.42578125" style="7" customWidth="1"/>
    <col min="7" max="7" width="1.7109375" style="2" customWidth="1"/>
    <col min="8" max="8" width="5" customWidth="1"/>
    <col min="9" max="9" width="1.5703125" customWidth="1"/>
    <col min="10" max="10" width="5" customWidth="1"/>
    <col min="11" max="11" width="1.7109375" customWidth="1"/>
    <col min="12" max="12" width="6.7109375" customWidth="1"/>
    <col min="13" max="13" width="1.7109375" style="2" customWidth="1"/>
    <col min="14" max="14" width="6.85546875" customWidth="1"/>
    <col min="15" max="15" width="1.7109375" customWidth="1"/>
    <col min="16" max="16" width="7" customWidth="1"/>
  </cols>
  <sheetData>
    <row r="1" spans="1:16" ht="18" customHeight="1">
      <c r="B1" s="129" t="s">
        <v>117</v>
      </c>
      <c r="C1" s="129"/>
      <c r="D1" s="129"/>
      <c r="E1" s="129"/>
      <c r="F1" s="129"/>
      <c r="G1" s="129"/>
      <c r="H1" s="129"/>
      <c r="I1" s="129"/>
      <c r="J1" s="129"/>
    </row>
    <row r="2" spans="1:16" ht="9" customHeight="1">
      <c r="B2" s="7"/>
      <c r="C2" s="8"/>
      <c r="D2" s="7"/>
      <c r="E2" s="7"/>
      <c r="F2" s="130" t="s">
        <v>193</v>
      </c>
      <c r="G2" s="9"/>
      <c r="H2" s="7"/>
      <c r="I2" s="7"/>
      <c r="J2" s="7"/>
      <c r="P2" s="130" t="s">
        <v>205</v>
      </c>
    </row>
    <row r="3" spans="1:16" ht="18.75">
      <c r="B3" s="10" t="s">
        <v>203</v>
      </c>
      <c r="C3" s="11">
        <v>42708</v>
      </c>
      <c r="D3" s="7"/>
      <c r="E3" s="7"/>
      <c r="F3" s="130"/>
      <c r="G3" s="9"/>
      <c r="H3" s="7"/>
      <c r="I3" s="7"/>
      <c r="J3" s="7"/>
      <c r="P3" s="130"/>
    </row>
    <row r="4" spans="1:16" ht="15" customHeight="1">
      <c r="F4" s="130"/>
      <c r="H4" s="132" t="s">
        <v>24</v>
      </c>
      <c r="J4" s="132" t="s">
        <v>25</v>
      </c>
      <c r="L4" s="132" t="s">
        <v>72</v>
      </c>
      <c r="M4" s="12"/>
      <c r="N4" s="132" t="s">
        <v>27</v>
      </c>
      <c r="P4" s="130"/>
    </row>
    <row r="5" spans="1:16" ht="15.75">
      <c r="B5" t="s">
        <v>28</v>
      </c>
      <c r="C5" s="1" t="s">
        <v>29</v>
      </c>
      <c r="D5" s="3"/>
      <c r="E5" s="3"/>
      <c r="F5" s="131"/>
      <c r="G5" s="3"/>
      <c r="H5" s="133"/>
      <c r="J5" s="134"/>
      <c r="L5" s="134"/>
      <c r="M5" s="12"/>
      <c r="N5" s="134"/>
      <c r="P5" s="131"/>
    </row>
    <row r="6" spans="1:16" s="5" customFormat="1" ht="21" customHeight="1">
      <c r="A6" s="82" t="s">
        <v>0</v>
      </c>
      <c r="B6" s="22" t="s">
        <v>145</v>
      </c>
      <c r="C6" s="127" t="s">
        <v>33</v>
      </c>
      <c r="D6" s="135"/>
      <c r="E6" s="39"/>
      <c r="F6" s="84">
        <v>49</v>
      </c>
      <c r="G6" s="6"/>
      <c r="H6" s="84" t="s">
        <v>23</v>
      </c>
      <c r="I6" s="16"/>
      <c r="J6" s="84" t="s">
        <v>23</v>
      </c>
      <c r="K6" s="16"/>
      <c r="L6" s="84" t="s">
        <v>23</v>
      </c>
      <c r="M6" s="85"/>
      <c r="N6" s="86" t="s">
        <v>23</v>
      </c>
      <c r="P6" s="83" t="s">
        <v>23</v>
      </c>
    </row>
    <row r="7" spans="1:16" s="5" customFormat="1" ht="21" customHeight="1">
      <c r="A7" s="82" t="s">
        <v>1</v>
      </c>
      <c r="B7" s="22" t="s">
        <v>183</v>
      </c>
      <c r="C7" s="127" t="s">
        <v>33</v>
      </c>
      <c r="D7" s="135"/>
      <c r="E7" s="39"/>
      <c r="F7" s="84">
        <v>48</v>
      </c>
      <c r="G7" s="4"/>
      <c r="H7" s="84" t="s">
        <v>23</v>
      </c>
      <c r="I7" s="16"/>
      <c r="J7" s="84" t="s">
        <v>23</v>
      </c>
      <c r="K7" s="16"/>
      <c r="L7" s="84" t="s">
        <v>23</v>
      </c>
      <c r="M7" s="85"/>
      <c r="N7" s="86"/>
      <c r="P7" s="83"/>
    </row>
    <row r="8" spans="1:16" s="5" customFormat="1" ht="21" customHeight="1">
      <c r="A8" s="82" t="s">
        <v>2</v>
      </c>
      <c r="B8" s="22" t="s">
        <v>149</v>
      </c>
      <c r="C8" s="127" t="s">
        <v>33</v>
      </c>
      <c r="D8" s="135"/>
      <c r="E8" s="39"/>
      <c r="F8" s="84">
        <v>42</v>
      </c>
      <c r="G8" s="6"/>
      <c r="H8" s="84"/>
      <c r="I8" s="16"/>
      <c r="J8" s="84"/>
      <c r="K8" s="16"/>
      <c r="L8" s="84" t="s">
        <v>23</v>
      </c>
      <c r="M8" s="85"/>
      <c r="N8" s="86"/>
      <c r="P8" s="83"/>
    </row>
    <row r="9" spans="1:16" s="5" customFormat="1" ht="21" customHeight="1">
      <c r="A9" s="82" t="s">
        <v>3</v>
      </c>
      <c r="B9" s="22" t="s">
        <v>152</v>
      </c>
      <c r="C9" s="127" t="s">
        <v>33</v>
      </c>
      <c r="D9" s="135"/>
      <c r="E9" s="39"/>
      <c r="F9" s="84">
        <v>40</v>
      </c>
      <c r="G9" s="6"/>
      <c r="H9" s="84"/>
      <c r="I9" s="16"/>
      <c r="J9" s="84"/>
      <c r="K9" s="16"/>
      <c r="L9" s="84" t="s">
        <v>23</v>
      </c>
      <c r="M9" s="85"/>
      <c r="N9" s="86"/>
      <c r="P9" s="83"/>
    </row>
    <row r="10" spans="1:16" s="5" customFormat="1" ht="21" customHeight="1">
      <c r="A10" s="82" t="s">
        <v>4</v>
      </c>
      <c r="B10" s="22" t="s">
        <v>156</v>
      </c>
      <c r="C10" s="127" t="s">
        <v>125</v>
      </c>
      <c r="D10" s="135"/>
      <c r="E10" s="39"/>
      <c r="F10" s="84">
        <v>33</v>
      </c>
      <c r="G10" s="6"/>
      <c r="H10" s="84"/>
      <c r="I10" s="16"/>
      <c r="J10" s="84"/>
      <c r="K10" s="16"/>
      <c r="L10" s="84" t="s">
        <v>23</v>
      </c>
      <c r="M10" s="85"/>
      <c r="N10" s="86"/>
      <c r="P10" s="83"/>
    </row>
    <row r="11" spans="1:16" s="5" customFormat="1" ht="21" customHeight="1">
      <c r="A11" s="82" t="s">
        <v>5</v>
      </c>
      <c r="B11" s="22" t="s">
        <v>150</v>
      </c>
      <c r="C11" s="127" t="s">
        <v>33</v>
      </c>
      <c r="D11" s="135"/>
      <c r="E11" s="39"/>
      <c r="F11" s="84">
        <v>30</v>
      </c>
      <c r="G11" s="4"/>
      <c r="H11" s="84"/>
      <c r="I11" s="16"/>
      <c r="J11" s="84"/>
      <c r="K11" s="16"/>
      <c r="L11" s="84" t="s">
        <v>23</v>
      </c>
      <c r="M11" s="85"/>
      <c r="N11" s="86"/>
      <c r="P11" s="83"/>
    </row>
    <row r="12" spans="1:16" s="5" customFormat="1" ht="21" customHeight="1">
      <c r="A12" s="82" t="s">
        <v>6</v>
      </c>
      <c r="B12" s="22" t="s">
        <v>157</v>
      </c>
      <c r="C12" s="127" t="s">
        <v>63</v>
      </c>
      <c r="D12" s="135"/>
      <c r="E12" s="39"/>
      <c r="F12" s="84">
        <v>28</v>
      </c>
      <c r="G12" s="6"/>
      <c r="H12" s="84"/>
      <c r="I12" s="16"/>
      <c r="J12" s="84"/>
      <c r="K12" s="16"/>
      <c r="L12" s="84" t="s">
        <v>23</v>
      </c>
      <c r="M12" s="85"/>
      <c r="N12" s="86"/>
      <c r="P12" s="83"/>
    </row>
    <row r="13" spans="1:16" s="5" customFormat="1" ht="21" customHeight="1">
      <c r="A13" s="82" t="s">
        <v>7</v>
      </c>
      <c r="B13" s="22" t="s">
        <v>159</v>
      </c>
      <c r="C13" s="127" t="s">
        <v>122</v>
      </c>
      <c r="D13" s="135"/>
      <c r="E13" s="39"/>
      <c r="F13" s="84">
        <v>25</v>
      </c>
      <c r="G13" s="6"/>
      <c r="H13" s="84"/>
      <c r="I13" s="16"/>
      <c r="J13" s="84"/>
      <c r="K13" s="16"/>
      <c r="L13" s="84" t="s">
        <v>23</v>
      </c>
      <c r="M13" s="85"/>
      <c r="N13" s="86"/>
      <c r="P13" s="83"/>
    </row>
    <row r="14" spans="1:16" s="5" customFormat="1" ht="21" customHeight="1">
      <c r="A14" s="82" t="s">
        <v>8</v>
      </c>
      <c r="B14" s="22" t="s">
        <v>151</v>
      </c>
      <c r="C14" s="127" t="s">
        <v>33</v>
      </c>
      <c r="D14" s="135"/>
      <c r="E14" s="39"/>
      <c r="F14" s="84">
        <v>25</v>
      </c>
      <c r="G14" s="6"/>
      <c r="H14" s="84"/>
      <c r="I14" s="16"/>
      <c r="J14" s="84"/>
      <c r="K14" s="16"/>
      <c r="L14" s="84" t="s">
        <v>23</v>
      </c>
      <c r="M14" s="85"/>
      <c r="N14" s="86"/>
      <c r="P14" s="83"/>
    </row>
    <row r="15" spans="1:16" s="5" customFormat="1" ht="21" customHeight="1">
      <c r="A15" s="82" t="s">
        <v>9</v>
      </c>
      <c r="B15" s="22" t="s">
        <v>146</v>
      </c>
      <c r="C15" s="127" t="s">
        <v>122</v>
      </c>
      <c r="D15" s="135"/>
      <c r="E15" s="39"/>
      <c r="F15" s="84">
        <v>24</v>
      </c>
      <c r="G15" s="6"/>
      <c r="H15" s="84"/>
      <c r="I15" s="16"/>
      <c r="J15" s="84"/>
      <c r="K15" s="16"/>
      <c r="L15" s="84" t="s">
        <v>23</v>
      </c>
      <c r="M15" s="85"/>
      <c r="N15" s="86"/>
      <c r="P15" s="83"/>
    </row>
    <row r="16" spans="1:16" ht="21" customHeight="1">
      <c r="A16" s="82" t="s">
        <v>10</v>
      </c>
      <c r="B16" s="74" t="s">
        <v>147</v>
      </c>
      <c r="C16" s="127" t="s">
        <v>63</v>
      </c>
      <c r="D16" s="135"/>
      <c r="E16" s="39"/>
      <c r="F16" s="84">
        <v>23</v>
      </c>
      <c r="G16" s="6"/>
      <c r="H16" s="84"/>
      <c r="I16" s="16"/>
      <c r="J16" s="84"/>
      <c r="K16" s="16"/>
      <c r="L16" s="84" t="s">
        <v>23</v>
      </c>
      <c r="M16" s="85"/>
      <c r="N16" s="86"/>
      <c r="P16" s="83"/>
    </row>
    <row r="17" spans="1:16" s="5" customFormat="1" ht="21" customHeight="1">
      <c r="A17" s="82" t="s">
        <v>11</v>
      </c>
      <c r="B17" s="22" t="s">
        <v>184</v>
      </c>
      <c r="C17" s="127" t="s">
        <v>71</v>
      </c>
      <c r="D17" s="135"/>
      <c r="E17" s="39"/>
      <c r="F17" s="84">
        <v>22</v>
      </c>
      <c r="G17" s="6"/>
      <c r="H17" s="84"/>
      <c r="I17" s="16"/>
      <c r="J17" s="84"/>
      <c r="K17" s="16"/>
      <c r="L17" s="84" t="s">
        <v>23</v>
      </c>
      <c r="M17" s="85"/>
      <c r="N17" s="86"/>
      <c r="P17" s="83"/>
    </row>
    <row r="18" spans="1:16" s="5" customFormat="1" ht="21" customHeight="1">
      <c r="A18" s="82" t="s">
        <v>12</v>
      </c>
      <c r="B18" s="22" t="s">
        <v>160</v>
      </c>
      <c r="C18" s="127" t="s">
        <v>71</v>
      </c>
      <c r="D18" s="135"/>
      <c r="E18" s="39"/>
      <c r="F18" s="84">
        <v>22</v>
      </c>
      <c r="G18" s="6"/>
      <c r="H18" s="84"/>
      <c r="I18" s="16"/>
      <c r="J18" s="84"/>
      <c r="K18" s="16"/>
      <c r="L18" s="84" t="s">
        <v>23</v>
      </c>
      <c r="M18" s="85"/>
      <c r="N18" s="86"/>
      <c r="P18" s="83"/>
    </row>
    <row r="19" spans="1:16" s="5" customFormat="1" ht="21" customHeight="1">
      <c r="A19" s="82" t="s">
        <v>13</v>
      </c>
      <c r="B19" s="22" t="s">
        <v>148</v>
      </c>
      <c r="C19" s="127" t="s">
        <v>71</v>
      </c>
      <c r="D19" s="135"/>
      <c r="E19" s="39"/>
      <c r="F19" s="84">
        <v>21</v>
      </c>
      <c r="G19" s="6"/>
      <c r="H19" s="84"/>
      <c r="I19" s="16"/>
      <c r="J19" s="84"/>
      <c r="K19" s="16"/>
      <c r="L19" s="84" t="s">
        <v>23</v>
      </c>
      <c r="M19" s="85"/>
      <c r="N19" s="86"/>
      <c r="P19" s="83"/>
    </row>
    <row r="20" spans="1:16" s="5" customFormat="1" ht="21" customHeight="1">
      <c r="A20" s="82" t="s">
        <v>14</v>
      </c>
      <c r="B20" s="22" t="s">
        <v>185</v>
      </c>
      <c r="C20" s="127" t="s">
        <v>176</v>
      </c>
      <c r="D20" s="135"/>
      <c r="E20" s="39"/>
      <c r="F20" s="84">
        <v>20</v>
      </c>
      <c r="G20" s="6"/>
      <c r="H20" s="84"/>
      <c r="I20" s="16"/>
      <c r="J20" s="84"/>
      <c r="K20" s="16"/>
      <c r="L20" s="84" t="s">
        <v>23</v>
      </c>
      <c r="M20" s="85"/>
      <c r="N20" s="86"/>
      <c r="P20" s="83"/>
    </row>
    <row r="21" spans="1:16" s="5" customFormat="1" ht="21" customHeight="1">
      <c r="A21" s="82" t="s">
        <v>15</v>
      </c>
      <c r="B21" s="22" t="s">
        <v>186</v>
      </c>
      <c r="C21" s="127" t="s">
        <v>33</v>
      </c>
      <c r="D21" s="135"/>
      <c r="E21" s="39"/>
      <c r="F21" s="84">
        <v>18</v>
      </c>
      <c r="G21" s="6"/>
      <c r="H21" s="84"/>
      <c r="I21" s="16"/>
      <c r="J21" s="84"/>
      <c r="K21" s="16"/>
      <c r="L21" s="84" t="s">
        <v>23</v>
      </c>
      <c r="M21" s="85"/>
      <c r="N21" s="86"/>
      <c r="P21" s="83"/>
    </row>
    <row r="22" spans="1:16" s="5" customFormat="1" ht="21" customHeight="1">
      <c r="A22" s="82" t="s">
        <v>16</v>
      </c>
      <c r="B22" s="22" t="s">
        <v>187</v>
      </c>
      <c r="C22" s="127" t="s">
        <v>176</v>
      </c>
      <c r="D22" s="135"/>
      <c r="E22" s="39"/>
      <c r="F22" s="84">
        <v>18</v>
      </c>
      <c r="G22" s="6"/>
      <c r="H22" s="84"/>
      <c r="I22" s="16"/>
      <c r="J22" s="84"/>
      <c r="K22" s="16"/>
      <c r="L22" s="84" t="s">
        <v>23</v>
      </c>
      <c r="M22" s="85"/>
      <c r="N22" s="86"/>
      <c r="P22" s="83"/>
    </row>
    <row r="23" spans="1:16" ht="21" customHeight="1">
      <c r="A23" s="82" t="s">
        <v>17</v>
      </c>
      <c r="B23" s="22" t="s">
        <v>158</v>
      </c>
      <c r="C23" s="127" t="s">
        <v>71</v>
      </c>
      <c r="D23" s="135"/>
      <c r="E23" s="39"/>
      <c r="F23" s="84">
        <v>16</v>
      </c>
      <c r="G23" s="6"/>
      <c r="H23" s="84"/>
      <c r="I23" s="16"/>
      <c r="J23" s="84"/>
      <c r="K23" s="16"/>
      <c r="L23" s="84" t="s">
        <v>23</v>
      </c>
      <c r="M23" s="85"/>
      <c r="N23" s="86"/>
      <c r="P23" s="83"/>
    </row>
    <row r="24" spans="1:16" s="5" customFormat="1" ht="21" customHeight="1">
      <c r="A24" s="82" t="s">
        <v>18</v>
      </c>
      <c r="B24" s="22" t="s">
        <v>154</v>
      </c>
      <c r="C24" s="127" t="s">
        <v>71</v>
      </c>
      <c r="D24" s="135"/>
      <c r="E24" s="39"/>
      <c r="F24" s="84">
        <v>16</v>
      </c>
      <c r="G24" s="6"/>
      <c r="H24" s="84"/>
      <c r="I24" s="16"/>
      <c r="J24" s="84"/>
      <c r="K24" s="16"/>
      <c r="L24" s="84" t="s">
        <v>23</v>
      </c>
      <c r="M24" s="85"/>
      <c r="N24" s="86"/>
      <c r="P24" s="83"/>
    </row>
    <row r="25" spans="1:16" ht="21" customHeight="1">
      <c r="A25" s="82" t="s">
        <v>19</v>
      </c>
      <c r="B25" s="22" t="s">
        <v>155</v>
      </c>
      <c r="C25" s="127" t="s">
        <v>33</v>
      </c>
      <c r="D25" s="135"/>
      <c r="E25" s="39"/>
      <c r="F25" s="84">
        <v>16</v>
      </c>
      <c r="G25" s="6"/>
      <c r="H25" s="84"/>
      <c r="I25" s="16"/>
      <c r="J25" s="84"/>
      <c r="K25" s="16"/>
      <c r="L25" s="84" t="s">
        <v>23</v>
      </c>
      <c r="M25" s="85"/>
      <c r="N25" s="86"/>
      <c r="P25" s="83"/>
    </row>
    <row r="26" spans="1:16" ht="21" customHeight="1">
      <c r="A26" s="82" t="s">
        <v>20</v>
      </c>
      <c r="B26" s="22" t="s">
        <v>188</v>
      </c>
      <c r="C26" s="127" t="s">
        <v>33</v>
      </c>
      <c r="D26" s="135"/>
      <c r="E26" s="39"/>
      <c r="F26" s="84">
        <v>16</v>
      </c>
      <c r="G26" s="6"/>
      <c r="H26" s="84"/>
      <c r="I26" s="16"/>
      <c r="J26" s="84"/>
      <c r="K26" s="16"/>
      <c r="L26" s="84" t="s">
        <v>23</v>
      </c>
      <c r="M26" s="85"/>
      <c r="N26" s="86"/>
      <c r="P26" s="83"/>
    </row>
    <row r="27" spans="1:16" ht="21" customHeight="1">
      <c r="A27" s="82" t="s">
        <v>21</v>
      </c>
      <c r="B27" s="22" t="s">
        <v>153</v>
      </c>
      <c r="C27" s="127" t="s">
        <v>132</v>
      </c>
      <c r="D27" s="135"/>
      <c r="E27" s="39"/>
      <c r="F27" s="84">
        <v>16</v>
      </c>
      <c r="G27" s="6"/>
      <c r="H27" s="84"/>
      <c r="I27" s="16"/>
      <c r="J27" s="84"/>
      <c r="K27" s="16"/>
      <c r="L27" s="84" t="s">
        <v>23</v>
      </c>
      <c r="M27" s="85"/>
      <c r="N27" s="86"/>
      <c r="P27" s="83"/>
    </row>
    <row r="28" spans="1:16" ht="21" customHeight="1">
      <c r="A28" s="82" t="s">
        <v>22</v>
      </c>
      <c r="B28" s="22" t="s">
        <v>189</v>
      </c>
      <c r="C28" s="127" t="s">
        <v>125</v>
      </c>
      <c r="D28" s="135"/>
      <c r="E28" s="39"/>
      <c r="F28" s="84">
        <v>13</v>
      </c>
      <c r="G28" s="6"/>
      <c r="H28" s="84"/>
      <c r="I28" s="16"/>
      <c r="J28" s="84"/>
      <c r="K28" s="16"/>
      <c r="L28" s="84" t="s">
        <v>23</v>
      </c>
      <c r="M28" s="85"/>
      <c r="N28" s="86"/>
      <c r="P28" s="83"/>
    </row>
    <row r="29" spans="1:16" s="5" customFormat="1" ht="21" customHeight="1">
      <c r="A29" s="82" t="s">
        <v>87</v>
      </c>
      <c r="B29" s="74" t="s">
        <v>164</v>
      </c>
      <c r="C29" s="127" t="s">
        <v>132</v>
      </c>
      <c r="D29" s="135"/>
      <c r="E29" s="39"/>
      <c r="F29" s="84">
        <v>13</v>
      </c>
      <c r="G29" s="6"/>
      <c r="H29" s="84"/>
      <c r="I29" s="16"/>
      <c r="J29" s="84"/>
      <c r="K29" s="16"/>
      <c r="L29" s="84" t="s">
        <v>23</v>
      </c>
      <c r="M29" s="85"/>
      <c r="N29" s="86"/>
      <c r="P29" s="83"/>
    </row>
    <row r="30" spans="1:16" s="5" customFormat="1" ht="21" customHeight="1">
      <c r="A30" s="82" t="s">
        <v>88</v>
      </c>
      <c r="B30" s="22" t="s">
        <v>168</v>
      </c>
      <c r="C30" s="127" t="s">
        <v>132</v>
      </c>
      <c r="D30" s="128"/>
      <c r="E30" s="39"/>
      <c r="F30" s="84">
        <v>11</v>
      </c>
      <c r="G30" s="6"/>
      <c r="H30" s="84"/>
      <c r="I30" s="16"/>
      <c r="J30" s="84"/>
      <c r="K30" s="16"/>
      <c r="L30" s="84" t="s">
        <v>23</v>
      </c>
      <c r="M30" s="85"/>
      <c r="N30" s="86"/>
      <c r="P30" s="83"/>
    </row>
    <row r="31" spans="1:16" ht="21" customHeight="1">
      <c r="A31" s="82" t="s">
        <v>89</v>
      </c>
      <c r="B31" s="22" t="s">
        <v>190</v>
      </c>
      <c r="C31" s="127" t="s">
        <v>132</v>
      </c>
      <c r="D31" s="128"/>
      <c r="E31" s="39"/>
      <c r="F31" s="84">
        <v>10</v>
      </c>
      <c r="G31" s="6"/>
      <c r="H31" s="84"/>
      <c r="I31" s="16"/>
      <c r="J31" s="84"/>
      <c r="K31" s="16"/>
      <c r="L31" s="84" t="s">
        <v>23</v>
      </c>
      <c r="M31" s="85"/>
      <c r="N31" s="86"/>
      <c r="P31" s="83"/>
    </row>
    <row r="32" spans="1:16" ht="21" customHeight="1">
      <c r="A32" s="82" t="s">
        <v>90</v>
      </c>
      <c r="B32" s="22" t="s">
        <v>163</v>
      </c>
      <c r="C32" s="127" t="s">
        <v>132</v>
      </c>
      <c r="D32" s="128"/>
      <c r="E32" s="39"/>
      <c r="F32" s="84">
        <v>10</v>
      </c>
      <c r="G32" s="6"/>
      <c r="H32" s="84"/>
      <c r="I32" s="16"/>
      <c r="J32" s="84"/>
      <c r="K32" s="16"/>
      <c r="L32" s="84" t="s">
        <v>23</v>
      </c>
      <c r="M32" s="85"/>
      <c r="N32" s="86"/>
      <c r="P32" s="83"/>
    </row>
    <row r="33" spans="1:16" ht="21" customHeight="1">
      <c r="A33" s="121" t="s">
        <v>97</v>
      </c>
      <c r="B33" s="122" t="s">
        <v>166</v>
      </c>
      <c r="C33" s="127" t="s">
        <v>132</v>
      </c>
      <c r="D33" s="128"/>
      <c r="E33" s="39"/>
      <c r="F33" s="84">
        <v>10</v>
      </c>
      <c r="G33" s="6"/>
      <c r="H33" s="84"/>
      <c r="I33" s="16"/>
      <c r="J33" s="84"/>
      <c r="K33" s="16"/>
      <c r="L33" s="84" t="s">
        <v>23</v>
      </c>
      <c r="M33" s="85"/>
      <c r="N33" s="86"/>
      <c r="P33" s="83"/>
    </row>
    <row r="34" spans="1:16" ht="21" customHeight="1">
      <c r="A34" s="121" t="s">
        <v>102</v>
      </c>
      <c r="B34" s="122" t="s">
        <v>161</v>
      </c>
      <c r="C34" s="127" t="s">
        <v>33</v>
      </c>
      <c r="D34" s="128"/>
      <c r="E34" s="39"/>
      <c r="F34" s="84">
        <v>8</v>
      </c>
      <c r="G34" s="6"/>
      <c r="H34" s="84"/>
      <c r="I34" s="16"/>
      <c r="J34" s="84"/>
      <c r="K34" s="16"/>
      <c r="L34" s="84" t="s">
        <v>23</v>
      </c>
      <c r="M34" s="85"/>
      <c r="N34" s="86"/>
      <c r="P34" s="83"/>
    </row>
    <row r="35" spans="1:16" ht="21" customHeight="1">
      <c r="A35" s="121" t="s">
        <v>103</v>
      </c>
      <c r="B35" s="122" t="s">
        <v>162</v>
      </c>
      <c r="C35" s="127" t="s">
        <v>71</v>
      </c>
      <c r="D35" s="128"/>
      <c r="E35" s="39"/>
      <c r="F35" s="84">
        <v>7</v>
      </c>
      <c r="G35" s="6"/>
      <c r="H35" s="84"/>
      <c r="I35" s="16"/>
      <c r="J35" s="84"/>
      <c r="K35" s="16"/>
      <c r="L35" s="84" t="s">
        <v>23</v>
      </c>
      <c r="M35" s="85"/>
      <c r="N35" s="86"/>
      <c r="P35" s="83"/>
    </row>
    <row r="36" spans="1:16" ht="21" customHeight="1">
      <c r="A36" s="121" t="s">
        <v>107</v>
      </c>
      <c r="B36" s="122" t="s">
        <v>191</v>
      </c>
      <c r="C36" s="127" t="s">
        <v>132</v>
      </c>
      <c r="D36" s="128"/>
      <c r="E36" s="39"/>
      <c r="F36" s="84">
        <v>7</v>
      </c>
      <c r="G36" s="6"/>
      <c r="H36" s="84"/>
      <c r="I36" s="16"/>
      <c r="J36" s="84"/>
      <c r="K36" s="16"/>
      <c r="L36" s="84" t="s">
        <v>23</v>
      </c>
      <c r="M36" s="85"/>
      <c r="N36" s="86"/>
      <c r="P36" s="83"/>
    </row>
    <row r="37" spans="1:16" ht="21" customHeight="1">
      <c r="A37" s="121" t="s">
        <v>112</v>
      </c>
      <c r="B37" s="122" t="s">
        <v>165</v>
      </c>
      <c r="C37" s="127" t="s">
        <v>33</v>
      </c>
      <c r="D37" s="128"/>
      <c r="E37" s="39"/>
      <c r="F37" s="84">
        <v>4</v>
      </c>
      <c r="G37" s="6"/>
      <c r="H37" s="84"/>
      <c r="I37" s="16"/>
      <c r="J37" s="84"/>
      <c r="K37" s="16"/>
      <c r="L37" s="84" t="s">
        <v>23</v>
      </c>
      <c r="M37" s="85"/>
      <c r="N37" s="86"/>
      <c r="P37" s="83"/>
    </row>
    <row r="38" spans="1:16" ht="21" customHeight="1">
      <c r="A38" s="121" t="s">
        <v>113</v>
      </c>
      <c r="B38" s="122" t="s">
        <v>192</v>
      </c>
      <c r="C38" s="127" t="s">
        <v>86</v>
      </c>
      <c r="D38" s="128"/>
      <c r="F38" s="84">
        <v>4</v>
      </c>
      <c r="G38" s="6"/>
      <c r="H38" s="84"/>
      <c r="I38" s="16"/>
      <c r="J38" s="84"/>
      <c r="K38" s="16"/>
      <c r="L38" s="84" t="s">
        <v>23</v>
      </c>
      <c r="M38" s="85"/>
      <c r="N38" s="86"/>
      <c r="P38" s="83"/>
    </row>
    <row r="39" spans="1:16" ht="21" customHeight="1">
      <c r="A39" s="121" t="s">
        <v>116</v>
      </c>
      <c r="B39" s="122" t="s">
        <v>167</v>
      </c>
      <c r="C39" s="127" t="s">
        <v>125</v>
      </c>
      <c r="D39" s="128"/>
      <c r="F39" s="84">
        <v>2</v>
      </c>
      <c r="G39" s="6"/>
      <c r="H39" s="84"/>
      <c r="I39" s="16"/>
      <c r="J39" s="84"/>
      <c r="K39" s="16"/>
      <c r="L39" s="84" t="s">
        <v>23</v>
      </c>
      <c r="M39" s="85"/>
      <c r="N39" s="86"/>
      <c r="P39" s="83"/>
    </row>
    <row r="40" spans="1:16" ht="21" customHeight="1">
      <c r="A40" s="121" t="s">
        <v>118</v>
      </c>
      <c r="B40" s="123" t="s">
        <v>169</v>
      </c>
      <c r="C40" s="127" t="s">
        <v>132</v>
      </c>
      <c r="D40" s="128"/>
      <c r="F40" s="84">
        <v>1</v>
      </c>
      <c r="G40" s="6"/>
      <c r="H40" s="84"/>
      <c r="I40" s="16"/>
      <c r="J40" s="84"/>
      <c r="K40" s="16"/>
      <c r="L40" s="84" t="s">
        <v>23</v>
      </c>
      <c r="M40" s="85"/>
      <c r="N40" s="86"/>
      <c r="P40" s="83"/>
    </row>
    <row r="41" spans="1:16" ht="21" customHeight="1">
      <c r="A41" s="71"/>
      <c r="B41" s="124" t="s">
        <v>170</v>
      </c>
      <c r="C41" s="127" t="s">
        <v>71</v>
      </c>
      <c r="D41" s="128"/>
      <c r="F41" s="92">
        <v>0</v>
      </c>
      <c r="G41" s="6"/>
      <c r="H41" s="84"/>
      <c r="I41" s="16"/>
      <c r="J41" s="84"/>
      <c r="K41" s="16"/>
      <c r="L41" s="84" t="s">
        <v>23</v>
      </c>
      <c r="M41" s="85"/>
      <c r="N41" s="86"/>
      <c r="P41" s="83"/>
    </row>
    <row r="42" spans="1:16" ht="21" customHeight="1">
      <c r="B42" s="129" t="s">
        <v>117</v>
      </c>
      <c r="C42" s="129"/>
      <c r="D42" s="129"/>
      <c r="E42" s="129"/>
      <c r="F42" s="129"/>
      <c r="G42" s="129"/>
      <c r="H42" s="129"/>
      <c r="I42" s="129"/>
      <c r="J42" s="129"/>
    </row>
    <row r="43" spans="1:16">
      <c r="B43" s="7"/>
      <c r="C43" s="8"/>
      <c r="D43" s="7"/>
      <c r="E43" s="7"/>
      <c r="F43" s="130" t="s">
        <v>193</v>
      </c>
      <c r="G43" s="9"/>
      <c r="H43" s="7"/>
      <c r="I43" s="7"/>
      <c r="J43" s="7"/>
      <c r="P43" s="130" t="s">
        <v>205</v>
      </c>
    </row>
    <row r="44" spans="1:16" ht="18.75">
      <c r="B44" s="10" t="s">
        <v>203</v>
      </c>
      <c r="C44" s="11">
        <v>42708</v>
      </c>
      <c r="D44" s="7"/>
      <c r="E44" s="7"/>
      <c r="F44" s="130"/>
      <c r="G44" s="9"/>
      <c r="H44" s="7"/>
      <c r="I44" s="7"/>
      <c r="J44" s="7"/>
      <c r="P44" s="130"/>
    </row>
    <row r="45" spans="1:16">
      <c r="F45" s="130"/>
      <c r="H45" s="132" t="s">
        <v>24</v>
      </c>
      <c r="J45" s="132" t="s">
        <v>25</v>
      </c>
      <c r="L45" s="132" t="s">
        <v>72</v>
      </c>
      <c r="M45" s="12"/>
      <c r="N45" s="132" t="s">
        <v>27</v>
      </c>
      <c r="P45" s="130"/>
    </row>
    <row r="46" spans="1:16" ht="15.75">
      <c r="B46" t="s">
        <v>28</v>
      </c>
      <c r="C46" s="1" t="s">
        <v>29</v>
      </c>
      <c r="D46" s="3"/>
      <c r="E46" s="3"/>
      <c r="F46" s="131"/>
      <c r="G46" s="3"/>
      <c r="H46" s="133"/>
      <c r="J46" s="134"/>
      <c r="L46" s="134"/>
      <c r="M46" s="12"/>
      <c r="N46" s="134"/>
      <c r="P46" s="131"/>
    </row>
    <row r="47" spans="1:16" ht="18.75">
      <c r="A47" s="87" t="s">
        <v>0</v>
      </c>
      <c r="B47" s="22" t="s">
        <v>23</v>
      </c>
      <c r="C47" s="127" t="s">
        <v>23</v>
      </c>
      <c r="D47" s="135"/>
      <c r="E47" s="39"/>
      <c r="F47" s="90" t="s">
        <v>23</v>
      </c>
      <c r="G47" s="6"/>
      <c r="H47" s="84" t="s">
        <v>23</v>
      </c>
      <c r="I47" s="16"/>
      <c r="J47" s="84" t="s">
        <v>23</v>
      </c>
      <c r="K47" s="16"/>
      <c r="L47" s="84" t="s">
        <v>23</v>
      </c>
      <c r="M47" s="85"/>
      <c r="N47" s="86" t="s">
        <v>23</v>
      </c>
      <c r="O47" s="5"/>
      <c r="P47" s="83" t="s">
        <v>23</v>
      </c>
    </row>
    <row r="48" spans="1:16" ht="18.75">
      <c r="A48" s="87" t="s">
        <v>1</v>
      </c>
      <c r="B48" s="22" t="s">
        <v>23</v>
      </c>
      <c r="C48" s="127" t="s">
        <v>23</v>
      </c>
      <c r="D48" s="135"/>
      <c r="E48" s="39"/>
      <c r="F48" s="90" t="s">
        <v>23</v>
      </c>
      <c r="G48" s="4"/>
      <c r="H48" s="84" t="s">
        <v>23</v>
      </c>
      <c r="I48" s="16"/>
      <c r="J48" s="84" t="s">
        <v>23</v>
      </c>
      <c r="K48" s="16"/>
      <c r="L48" s="84" t="s">
        <v>23</v>
      </c>
      <c r="M48" s="85"/>
      <c r="N48" s="86"/>
      <c r="O48" s="5"/>
      <c r="P48" s="83"/>
    </row>
    <row r="49" spans="1:16" ht="18.75">
      <c r="A49" s="87" t="s">
        <v>2</v>
      </c>
      <c r="B49" s="22" t="s">
        <v>23</v>
      </c>
      <c r="C49" s="127" t="s">
        <v>23</v>
      </c>
      <c r="D49" s="135"/>
      <c r="E49" s="39"/>
      <c r="F49" s="90" t="s">
        <v>23</v>
      </c>
      <c r="G49" s="6"/>
      <c r="H49" s="84"/>
      <c r="I49" s="16"/>
      <c r="J49" s="84"/>
      <c r="K49" s="16"/>
      <c r="L49" s="84" t="s">
        <v>23</v>
      </c>
      <c r="M49" s="85"/>
      <c r="N49" s="86"/>
      <c r="O49" s="5"/>
      <c r="P49" s="83"/>
    </row>
    <row r="50" spans="1:16" ht="18.75">
      <c r="A50" s="87" t="s">
        <v>3</v>
      </c>
      <c r="B50" s="22" t="s">
        <v>23</v>
      </c>
      <c r="C50" s="127" t="s">
        <v>23</v>
      </c>
      <c r="D50" s="135"/>
      <c r="E50" s="39"/>
      <c r="F50" s="90" t="s">
        <v>23</v>
      </c>
      <c r="G50" s="6"/>
      <c r="H50" s="84"/>
      <c r="I50" s="16"/>
      <c r="J50" s="84"/>
      <c r="K50" s="16"/>
      <c r="L50" s="84" t="s">
        <v>23</v>
      </c>
      <c r="M50" s="85"/>
      <c r="N50" s="86"/>
      <c r="O50" s="5"/>
      <c r="P50" s="83"/>
    </row>
    <row r="51" spans="1:16" ht="18.75">
      <c r="A51" s="87" t="s">
        <v>4</v>
      </c>
      <c r="B51" s="22" t="s">
        <v>23</v>
      </c>
      <c r="C51" s="127" t="s">
        <v>23</v>
      </c>
      <c r="D51" s="135"/>
      <c r="E51" s="39"/>
      <c r="F51" s="90" t="s">
        <v>23</v>
      </c>
      <c r="G51" s="6"/>
      <c r="H51" s="84"/>
      <c r="I51" s="16"/>
      <c r="J51" s="84"/>
      <c r="K51" s="16"/>
      <c r="L51" s="84" t="s">
        <v>23</v>
      </c>
      <c r="M51" s="85"/>
      <c r="N51" s="86"/>
      <c r="O51" s="5"/>
      <c r="P51" s="83"/>
    </row>
    <row r="52" spans="1:16" ht="18.75">
      <c r="A52" s="87" t="s">
        <v>5</v>
      </c>
      <c r="B52" s="22" t="s">
        <v>23</v>
      </c>
      <c r="C52" s="127" t="s">
        <v>23</v>
      </c>
      <c r="D52" s="135"/>
      <c r="E52" s="39"/>
      <c r="F52" s="90" t="s">
        <v>23</v>
      </c>
      <c r="G52" s="4"/>
      <c r="H52" s="84"/>
      <c r="I52" s="16"/>
      <c r="J52" s="84"/>
      <c r="K52" s="16"/>
      <c r="L52" s="84" t="s">
        <v>23</v>
      </c>
      <c r="M52" s="85"/>
      <c r="N52" s="86"/>
      <c r="O52" s="5"/>
      <c r="P52" s="83"/>
    </row>
    <row r="53" spans="1:16" ht="18.75">
      <c r="A53" s="87" t="s">
        <v>6</v>
      </c>
      <c r="B53" s="22" t="s">
        <v>23</v>
      </c>
      <c r="C53" s="127" t="s">
        <v>23</v>
      </c>
      <c r="D53" s="135"/>
      <c r="E53" s="39"/>
      <c r="F53" s="90" t="s">
        <v>23</v>
      </c>
      <c r="G53" s="6"/>
      <c r="H53" s="84"/>
      <c r="I53" s="16"/>
      <c r="J53" s="84"/>
      <c r="K53" s="16"/>
      <c r="L53" s="84" t="s">
        <v>23</v>
      </c>
      <c r="M53" s="85"/>
      <c r="N53" s="86"/>
      <c r="O53" s="5"/>
      <c r="P53" s="83"/>
    </row>
    <row r="54" spans="1:16" ht="18.75">
      <c r="A54" s="87" t="s">
        <v>7</v>
      </c>
      <c r="B54" s="22" t="s">
        <v>23</v>
      </c>
      <c r="C54" s="127" t="s">
        <v>23</v>
      </c>
      <c r="D54" s="135"/>
      <c r="E54" s="39"/>
      <c r="F54" s="90" t="s">
        <v>23</v>
      </c>
      <c r="G54" s="6"/>
      <c r="H54" s="84"/>
      <c r="I54" s="16"/>
      <c r="J54" s="84"/>
      <c r="K54" s="16"/>
      <c r="L54" s="84" t="s">
        <v>23</v>
      </c>
      <c r="M54" s="85"/>
      <c r="N54" s="86"/>
      <c r="O54" s="5"/>
      <c r="P54" s="83"/>
    </row>
    <row r="55" spans="1:16" ht="18.75">
      <c r="A55" s="87" t="s">
        <v>8</v>
      </c>
      <c r="B55" s="22" t="s">
        <v>23</v>
      </c>
      <c r="C55" s="127" t="s">
        <v>23</v>
      </c>
      <c r="D55" s="135"/>
      <c r="E55" s="39"/>
      <c r="F55" s="90" t="s">
        <v>23</v>
      </c>
      <c r="G55" s="6"/>
      <c r="H55" s="84"/>
      <c r="I55" s="16"/>
      <c r="J55" s="84"/>
      <c r="K55" s="16"/>
      <c r="L55" s="84" t="s">
        <v>23</v>
      </c>
      <c r="M55" s="85"/>
      <c r="N55" s="86"/>
      <c r="O55" s="5"/>
      <c r="P55" s="83"/>
    </row>
    <row r="56" spans="1:16" ht="18.75">
      <c r="A56" s="87" t="s">
        <v>9</v>
      </c>
      <c r="B56" s="22" t="s">
        <v>23</v>
      </c>
      <c r="C56" s="127" t="s">
        <v>23</v>
      </c>
      <c r="D56" s="135"/>
      <c r="E56" s="39"/>
      <c r="F56" s="90" t="s">
        <v>23</v>
      </c>
      <c r="G56" s="6"/>
      <c r="H56" s="84"/>
      <c r="I56" s="16"/>
      <c r="J56" s="84"/>
      <c r="K56" s="16"/>
      <c r="L56" s="84" t="s">
        <v>23</v>
      </c>
      <c r="M56" s="85"/>
      <c r="N56" s="86"/>
      <c r="O56" s="5"/>
      <c r="P56" s="83"/>
    </row>
    <row r="57" spans="1:16" ht="18.75">
      <c r="A57" s="87" t="s">
        <v>10</v>
      </c>
      <c r="B57" s="22" t="s">
        <v>23</v>
      </c>
      <c r="C57" s="127" t="s">
        <v>23</v>
      </c>
      <c r="D57" s="135"/>
      <c r="E57" s="39"/>
      <c r="F57" s="90" t="s">
        <v>23</v>
      </c>
      <c r="G57" s="6"/>
      <c r="H57" s="84"/>
      <c r="I57" s="16"/>
      <c r="J57" s="84"/>
      <c r="K57" s="16"/>
      <c r="L57" s="84" t="s">
        <v>23</v>
      </c>
      <c r="M57" s="85"/>
      <c r="N57" s="86"/>
      <c r="P57" s="83"/>
    </row>
    <row r="58" spans="1:16" ht="18.75">
      <c r="A58" s="87" t="s">
        <v>11</v>
      </c>
      <c r="B58" s="22" t="s">
        <v>23</v>
      </c>
      <c r="C58" s="127" t="s">
        <v>23</v>
      </c>
      <c r="D58" s="135"/>
      <c r="E58" s="39"/>
      <c r="F58" s="90" t="s">
        <v>23</v>
      </c>
      <c r="G58" s="6"/>
      <c r="H58" s="84"/>
      <c r="I58" s="16"/>
      <c r="J58" s="84"/>
      <c r="K58" s="16"/>
      <c r="L58" s="84" t="s">
        <v>23</v>
      </c>
      <c r="M58" s="85"/>
      <c r="N58" s="86"/>
      <c r="O58" s="5"/>
      <c r="P58" s="83"/>
    </row>
    <row r="59" spans="1:16" ht="18.75">
      <c r="A59" s="87" t="s">
        <v>12</v>
      </c>
      <c r="B59" s="22" t="s">
        <v>23</v>
      </c>
      <c r="C59" s="127" t="s">
        <v>23</v>
      </c>
      <c r="D59" s="135"/>
      <c r="E59" s="39"/>
      <c r="F59" s="90" t="s">
        <v>23</v>
      </c>
      <c r="G59" s="6"/>
      <c r="H59" s="84"/>
      <c r="I59" s="16"/>
      <c r="J59" s="84"/>
      <c r="K59" s="16"/>
      <c r="L59" s="84" t="s">
        <v>23</v>
      </c>
      <c r="M59" s="85"/>
      <c r="N59" s="86"/>
      <c r="O59" s="5"/>
      <c r="P59" s="83"/>
    </row>
    <row r="60" spans="1:16" ht="18.75">
      <c r="A60" s="87" t="s">
        <v>13</v>
      </c>
      <c r="B60" s="22" t="s">
        <v>23</v>
      </c>
      <c r="C60" s="127" t="s">
        <v>23</v>
      </c>
      <c r="D60" s="135"/>
      <c r="E60" s="39"/>
      <c r="F60" s="90" t="s">
        <v>23</v>
      </c>
      <c r="G60" s="6"/>
      <c r="H60" s="84"/>
      <c r="I60" s="16"/>
      <c r="J60" s="84"/>
      <c r="K60" s="16"/>
      <c r="L60" s="84" t="s">
        <v>23</v>
      </c>
      <c r="M60" s="85"/>
      <c r="N60" s="86"/>
      <c r="O60" s="5"/>
      <c r="P60" s="83"/>
    </row>
    <row r="61" spans="1:16" ht="18.75">
      <c r="A61" s="87" t="s">
        <v>14</v>
      </c>
      <c r="B61" s="22" t="s">
        <v>23</v>
      </c>
      <c r="C61" s="127" t="s">
        <v>23</v>
      </c>
      <c r="D61" s="135"/>
      <c r="E61" s="39"/>
      <c r="F61" s="90" t="s">
        <v>23</v>
      </c>
      <c r="G61" s="6"/>
      <c r="H61" s="84"/>
      <c r="I61" s="16"/>
      <c r="J61" s="84"/>
      <c r="K61" s="16"/>
      <c r="L61" s="84" t="s">
        <v>23</v>
      </c>
      <c r="M61" s="85"/>
      <c r="N61" s="86"/>
      <c r="O61" s="5"/>
      <c r="P61" s="83"/>
    </row>
    <row r="62" spans="1:16" ht="18.75">
      <c r="A62" s="87" t="s">
        <v>15</v>
      </c>
      <c r="B62" s="22" t="s">
        <v>23</v>
      </c>
      <c r="C62" s="127" t="s">
        <v>23</v>
      </c>
      <c r="D62" s="135"/>
      <c r="E62" s="39"/>
      <c r="F62" s="90" t="s">
        <v>23</v>
      </c>
      <c r="G62" s="6"/>
      <c r="H62" s="84"/>
      <c r="I62" s="16"/>
      <c r="J62" s="84"/>
      <c r="K62" s="16"/>
      <c r="L62" s="84" t="s">
        <v>23</v>
      </c>
      <c r="M62" s="85"/>
      <c r="N62" s="86"/>
      <c r="O62" s="5"/>
      <c r="P62" s="83"/>
    </row>
    <row r="63" spans="1:16" ht="18.75">
      <c r="A63" s="87" t="s">
        <v>16</v>
      </c>
      <c r="B63" s="22" t="s">
        <v>23</v>
      </c>
      <c r="C63" s="127" t="s">
        <v>23</v>
      </c>
      <c r="D63" s="135"/>
      <c r="E63" s="39"/>
      <c r="F63" s="90" t="s">
        <v>23</v>
      </c>
      <c r="G63" s="6"/>
      <c r="H63" s="84"/>
      <c r="I63" s="16"/>
      <c r="J63" s="84"/>
      <c r="K63" s="16"/>
      <c r="L63" s="84" t="s">
        <v>23</v>
      </c>
      <c r="M63" s="85"/>
      <c r="N63" s="86"/>
      <c r="O63" s="5"/>
      <c r="P63" s="83"/>
    </row>
    <row r="64" spans="1:16" ht="18.75">
      <c r="A64" s="87" t="s">
        <v>17</v>
      </c>
      <c r="B64" s="22" t="s">
        <v>23</v>
      </c>
      <c r="C64" s="127" t="s">
        <v>23</v>
      </c>
      <c r="D64" s="135"/>
      <c r="E64" s="39"/>
      <c r="F64" s="90" t="s">
        <v>23</v>
      </c>
      <c r="G64" s="6"/>
      <c r="H64" s="84"/>
      <c r="I64" s="16"/>
      <c r="J64" s="84"/>
      <c r="K64" s="16"/>
      <c r="L64" s="84" t="s">
        <v>23</v>
      </c>
      <c r="M64" s="85"/>
      <c r="N64" s="86"/>
      <c r="P64" s="83"/>
    </row>
    <row r="65" spans="1:16" ht="18.75">
      <c r="A65" s="87" t="s">
        <v>18</v>
      </c>
      <c r="B65" s="22" t="s">
        <v>23</v>
      </c>
      <c r="C65" s="127" t="s">
        <v>23</v>
      </c>
      <c r="D65" s="135"/>
      <c r="E65" s="39"/>
      <c r="F65" s="90" t="s">
        <v>23</v>
      </c>
      <c r="G65" s="6"/>
      <c r="H65" s="84"/>
      <c r="I65" s="16"/>
      <c r="J65" s="84"/>
      <c r="K65" s="16"/>
      <c r="L65" s="84" t="s">
        <v>23</v>
      </c>
      <c r="M65" s="85"/>
      <c r="N65" s="86"/>
      <c r="O65" s="5"/>
      <c r="P65" s="83"/>
    </row>
    <row r="66" spans="1:16" ht="18.75">
      <c r="A66" s="87" t="s">
        <v>19</v>
      </c>
      <c r="B66" s="22" t="s">
        <v>23</v>
      </c>
      <c r="C66" s="127" t="s">
        <v>23</v>
      </c>
      <c r="D66" s="135"/>
      <c r="E66" s="39"/>
      <c r="F66" s="90" t="s">
        <v>23</v>
      </c>
      <c r="G66" s="6"/>
      <c r="H66" s="84"/>
      <c r="I66" s="16"/>
      <c r="J66" s="84"/>
      <c r="K66" s="16"/>
      <c r="L66" s="84" t="s">
        <v>23</v>
      </c>
      <c r="M66" s="85"/>
      <c r="N66" s="86"/>
      <c r="P66" s="83"/>
    </row>
    <row r="67" spans="1:16" ht="18.75">
      <c r="A67" s="87" t="s">
        <v>20</v>
      </c>
      <c r="B67" s="22" t="s">
        <v>23</v>
      </c>
      <c r="C67" s="127" t="s">
        <v>23</v>
      </c>
      <c r="D67" s="135"/>
      <c r="E67" s="39"/>
      <c r="F67" s="90" t="s">
        <v>23</v>
      </c>
      <c r="G67" s="6"/>
      <c r="H67" s="84"/>
      <c r="I67" s="16"/>
      <c r="J67" s="84"/>
      <c r="K67" s="16"/>
      <c r="L67" s="84" t="s">
        <v>23</v>
      </c>
      <c r="M67" s="85"/>
      <c r="N67" s="86"/>
      <c r="P67" s="83"/>
    </row>
    <row r="68" spans="1:16" ht="18.75">
      <c r="A68" s="87" t="s">
        <v>21</v>
      </c>
      <c r="B68" s="22" t="s">
        <v>23</v>
      </c>
      <c r="C68" s="127" t="s">
        <v>23</v>
      </c>
      <c r="D68" s="135"/>
      <c r="E68" s="39"/>
      <c r="F68" s="90" t="s">
        <v>23</v>
      </c>
      <c r="G68" s="6"/>
      <c r="H68" s="84"/>
      <c r="I68" s="16"/>
      <c r="J68" s="84"/>
      <c r="K68" s="16"/>
      <c r="L68" s="84" t="s">
        <v>23</v>
      </c>
      <c r="M68" s="85"/>
      <c r="N68" s="86"/>
      <c r="P68" s="83"/>
    </row>
    <row r="69" spans="1:16" ht="18.75">
      <c r="A69" s="87" t="s">
        <v>22</v>
      </c>
      <c r="B69" s="22" t="s">
        <v>23</v>
      </c>
      <c r="C69" s="127" t="s">
        <v>23</v>
      </c>
      <c r="D69" s="135"/>
      <c r="E69" s="39"/>
      <c r="F69" s="90" t="s">
        <v>23</v>
      </c>
      <c r="G69" s="6"/>
      <c r="H69" s="84"/>
      <c r="I69" s="16"/>
      <c r="J69" s="84"/>
      <c r="K69" s="16"/>
      <c r="L69" s="84" t="s">
        <v>23</v>
      </c>
      <c r="M69" s="85"/>
      <c r="N69" s="86"/>
      <c r="P69" s="83"/>
    </row>
    <row r="70" spans="1:16" ht="18.75">
      <c r="A70" s="87" t="s">
        <v>87</v>
      </c>
      <c r="B70" s="22" t="s">
        <v>23</v>
      </c>
      <c r="C70" s="127" t="s">
        <v>23</v>
      </c>
      <c r="D70" s="135"/>
      <c r="E70" s="39"/>
      <c r="F70" s="90" t="s">
        <v>23</v>
      </c>
      <c r="G70" s="6"/>
      <c r="H70" s="84"/>
      <c r="I70" s="16"/>
      <c r="J70" s="84"/>
      <c r="K70" s="16"/>
      <c r="L70" s="84" t="s">
        <v>23</v>
      </c>
      <c r="M70" s="85"/>
      <c r="N70" s="86"/>
      <c r="O70" s="5"/>
      <c r="P70" s="83"/>
    </row>
    <row r="71" spans="1:16" ht="18.75">
      <c r="A71" s="87" t="s">
        <v>88</v>
      </c>
      <c r="B71" s="22" t="s">
        <v>23</v>
      </c>
      <c r="C71" s="127" t="s">
        <v>23</v>
      </c>
      <c r="D71" s="135"/>
      <c r="E71" s="39"/>
      <c r="F71" s="90" t="s">
        <v>23</v>
      </c>
      <c r="G71" s="6"/>
      <c r="H71" s="84"/>
      <c r="I71" s="16"/>
      <c r="J71" s="84"/>
      <c r="K71" s="16"/>
      <c r="L71" s="84" t="s">
        <v>23</v>
      </c>
      <c r="M71" s="85"/>
      <c r="N71" s="86"/>
      <c r="O71" s="5"/>
      <c r="P71" s="83"/>
    </row>
    <row r="72" spans="1:16" ht="18.75">
      <c r="A72" s="87" t="s">
        <v>89</v>
      </c>
      <c r="B72" s="22" t="s">
        <v>23</v>
      </c>
      <c r="C72" s="127" t="s">
        <v>23</v>
      </c>
      <c r="D72" s="135"/>
      <c r="E72" s="39"/>
      <c r="F72" s="90" t="s">
        <v>23</v>
      </c>
      <c r="G72" s="6"/>
      <c r="H72" s="84"/>
      <c r="I72" s="16"/>
      <c r="J72" s="84"/>
      <c r="K72" s="16"/>
      <c r="L72" s="84" t="s">
        <v>23</v>
      </c>
      <c r="M72" s="85"/>
      <c r="N72" s="86"/>
      <c r="P72" s="83"/>
    </row>
    <row r="73" spans="1:16" ht="18.75">
      <c r="A73" s="87" t="s">
        <v>90</v>
      </c>
      <c r="B73" s="22" t="s">
        <v>23</v>
      </c>
      <c r="C73" s="127" t="s">
        <v>23</v>
      </c>
      <c r="D73" s="135"/>
      <c r="E73" s="39"/>
      <c r="F73" s="90" t="s">
        <v>23</v>
      </c>
      <c r="G73" s="6"/>
      <c r="H73" s="84"/>
      <c r="I73" s="16"/>
      <c r="J73" s="84"/>
      <c r="K73" s="16"/>
      <c r="L73" s="84" t="s">
        <v>23</v>
      </c>
      <c r="M73" s="85"/>
      <c r="N73" s="86"/>
      <c r="P73" s="83"/>
    </row>
    <row r="74" spans="1:16" ht="18.75">
      <c r="A74" s="87" t="s">
        <v>97</v>
      </c>
      <c r="B74" s="22" t="s">
        <v>23</v>
      </c>
      <c r="C74" s="127" t="s">
        <v>23</v>
      </c>
      <c r="D74" s="135"/>
      <c r="E74" s="39"/>
      <c r="F74" s="90" t="s">
        <v>23</v>
      </c>
      <c r="G74" s="6"/>
      <c r="H74" s="84"/>
      <c r="I74" s="16"/>
      <c r="J74" s="84"/>
      <c r="K74" s="16"/>
      <c r="L74" s="84" t="s">
        <v>23</v>
      </c>
      <c r="M74" s="85"/>
      <c r="N74" s="86"/>
      <c r="P74" s="83"/>
    </row>
    <row r="75" spans="1:16" ht="18.75">
      <c r="A75" s="87" t="s">
        <v>102</v>
      </c>
      <c r="B75" s="22" t="s">
        <v>23</v>
      </c>
      <c r="C75" s="127" t="s">
        <v>23</v>
      </c>
      <c r="D75" s="135"/>
      <c r="E75" s="39"/>
      <c r="F75" s="90" t="s">
        <v>23</v>
      </c>
      <c r="G75" s="6"/>
      <c r="H75" s="84"/>
      <c r="I75" s="16"/>
      <c r="J75" s="84"/>
      <c r="K75" s="16"/>
      <c r="L75" s="84" t="s">
        <v>23</v>
      </c>
      <c r="M75" s="85"/>
      <c r="N75" s="86"/>
      <c r="P75" s="83"/>
    </row>
    <row r="76" spans="1:16" ht="18.75">
      <c r="A76" s="87" t="s">
        <v>103</v>
      </c>
      <c r="B76" s="88" t="s">
        <v>23</v>
      </c>
      <c r="C76" s="127" t="s">
        <v>23</v>
      </c>
      <c r="D76" s="135"/>
      <c r="E76" s="39"/>
      <c r="F76" s="90" t="s">
        <v>23</v>
      </c>
      <c r="G76" s="6"/>
      <c r="H76" s="84"/>
      <c r="I76" s="16"/>
      <c r="J76" s="84"/>
      <c r="K76" s="16"/>
      <c r="L76" s="84" t="s">
        <v>23</v>
      </c>
      <c r="M76" s="85"/>
      <c r="N76" s="86"/>
      <c r="P76" s="83"/>
    </row>
    <row r="77" spans="1:16" ht="18.75">
      <c r="A77" s="87" t="s">
        <v>107</v>
      </c>
      <c r="B77" s="88" t="s">
        <v>23</v>
      </c>
      <c r="C77" s="127" t="s">
        <v>23</v>
      </c>
      <c r="D77" s="135"/>
      <c r="E77" s="39"/>
      <c r="F77" s="91" t="s">
        <v>23</v>
      </c>
      <c r="G77" s="6"/>
      <c r="H77" s="84"/>
      <c r="I77" s="16"/>
      <c r="J77" s="84"/>
      <c r="K77" s="16"/>
      <c r="L77" s="84" t="s">
        <v>23</v>
      </c>
      <c r="M77" s="85"/>
      <c r="N77" s="86"/>
      <c r="P77" s="83"/>
    </row>
    <row r="78" spans="1:16" ht="18.75">
      <c r="A78" s="87" t="s">
        <v>112</v>
      </c>
      <c r="B78" s="88" t="s">
        <v>23</v>
      </c>
      <c r="C78" s="127" t="s">
        <v>23</v>
      </c>
      <c r="D78" s="135"/>
      <c r="E78" s="39"/>
      <c r="F78" s="91" t="s">
        <v>23</v>
      </c>
      <c r="G78" s="6"/>
      <c r="H78" s="84"/>
      <c r="I78" s="16"/>
      <c r="J78" s="84"/>
      <c r="K78" s="16"/>
      <c r="L78" s="84" t="s">
        <v>23</v>
      </c>
      <c r="M78" s="85"/>
      <c r="N78" s="86"/>
      <c r="P78" s="83"/>
    </row>
    <row r="79" spans="1:16" ht="18.75">
      <c r="A79" s="87" t="s">
        <v>113</v>
      </c>
      <c r="B79" s="88" t="s">
        <v>23</v>
      </c>
      <c r="C79" s="127" t="s">
        <v>23</v>
      </c>
      <c r="D79" s="135"/>
      <c r="F79" s="91" t="s">
        <v>23</v>
      </c>
      <c r="G79" s="6"/>
      <c r="H79" s="84"/>
      <c r="I79" s="16"/>
      <c r="J79" s="84"/>
      <c r="K79" s="16"/>
      <c r="L79" s="84" t="s">
        <v>23</v>
      </c>
      <c r="M79" s="85"/>
      <c r="N79" s="86"/>
      <c r="P79" s="83"/>
    </row>
    <row r="80" spans="1:16" ht="18.75">
      <c r="A80" s="87" t="s">
        <v>116</v>
      </c>
      <c r="B80" s="88" t="s">
        <v>23</v>
      </c>
      <c r="C80" s="127" t="s">
        <v>23</v>
      </c>
      <c r="D80" s="135"/>
      <c r="F80" s="91" t="s">
        <v>23</v>
      </c>
      <c r="G80" s="6"/>
      <c r="H80" s="84"/>
      <c r="I80" s="16"/>
      <c r="J80" s="84"/>
      <c r="K80" s="16"/>
      <c r="L80" s="84" t="s">
        <v>23</v>
      </c>
      <c r="M80" s="85"/>
      <c r="N80" s="86"/>
      <c r="P80" s="83"/>
    </row>
    <row r="81" spans="1:16" ht="18.75">
      <c r="A81" s="87" t="s">
        <v>118</v>
      </c>
      <c r="B81" s="89" t="s">
        <v>23</v>
      </c>
      <c r="C81" s="136" t="s">
        <v>23</v>
      </c>
      <c r="D81" s="137"/>
      <c r="F81" s="92" t="s">
        <v>23</v>
      </c>
      <c r="G81" s="6"/>
      <c r="H81" s="84"/>
      <c r="I81" s="16"/>
      <c r="J81" s="84"/>
      <c r="K81" s="16"/>
      <c r="L81" s="84" t="s">
        <v>23</v>
      </c>
      <c r="M81" s="85"/>
      <c r="N81" s="86"/>
      <c r="P81" s="83"/>
    </row>
  </sheetData>
  <mergeCells count="85">
    <mergeCell ref="C37:D37"/>
    <mergeCell ref="C36:D36"/>
    <mergeCell ref="C38:D38"/>
    <mergeCell ref="C39:D39"/>
    <mergeCell ref="C40:D40"/>
    <mergeCell ref="C35:D35"/>
    <mergeCell ref="C34:D34"/>
    <mergeCell ref="C33:D33"/>
    <mergeCell ref="C31:D31"/>
    <mergeCell ref="C14:D14"/>
    <mergeCell ref="C16:D16"/>
    <mergeCell ref="C15:D15"/>
    <mergeCell ref="C25:D25"/>
    <mergeCell ref="C27:D27"/>
    <mergeCell ref="C22:D22"/>
    <mergeCell ref="C17:D17"/>
    <mergeCell ref="C28:D28"/>
    <mergeCell ref="C23:D23"/>
    <mergeCell ref="C24:D24"/>
    <mergeCell ref="C30:D30"/>
    <mergeCell ref="C18:D18"/>
    <mergeCell ref="B1:J1"/>
    <mergeCell ref="C7:D7"/>
    <mergeCell ref="C11:D11"/>
    <mergeCell ref="C8:D8"/>
    <mergeCell ref="C6:D6"/>
    <mergeCell ref="C9:D9"/>
    <mergeCell ref="H4:H5"/>
    <mergeCell ref="J4:J5"/>
    <mergeCell ref="C10:D10"/>
    <mergeCell ref="C20:D20"/>
    <mergeCell ref="C32:D32"/>
    <mergeCell ref="C26:D26"/>
    <mergeCell ref="P2:P5"/>
    <mergeCell ref="N4:N5"/>
    <mergeCell ref="C21:D21"/>
    <mergeCell ref="F2:F5"/>
    <mergeCell ref="L4:L5"/>
    <mergeCell ref="C13:D13"/>
    <mergeCell ref="C12:D12"/>
    <mergeCell ref="C19:D19"/>
    <mergeCell ref="C29:D29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41:D41"/>
    <mergeCell ref="B42:J42"/>
    <mergeCell ref="F43:F46"/>
    <mergeCell ref="P43:P46"/>
    <mergeCell ref="H45:H46"/>
    <mergeCell ref="J45:J46"/>
    <mergeCell ref="L45:L46"/>
    <mergeCell ref="N45:N46"/>
  </mergeCells>
  <conditionalFormatting sqref="G47:G81 G6:G41">
    <cfRule type="cellIs" dxfId="19" priority="32" operator="between">
      <formula>36</formula>
      <formula>80</formula>
    </cfRule>
  </conditionalFormatting>
  <conditionalFormatting sqref="G47:G81 G6:G41">
    <cfRule type="cellIs" dxfId="18" priority="29" operator="between">
      <formula>36</formula>
      <formula>99</formula>
    </cfRule>
    <cfRule type="cellIs" dxfId="17" priority="30" operator="between">
      <formula>30</formula>
      <formula>35.99</formula>
    </cfRule>
    <cfRule type="cellIs" dxfId="16" priority="31" operator="between">
      <formula>25</formula>
      <formula>29.99</formula>
    </cfRule>
  </conditionalFormatting>
  <pageMargins left="0.11811023622047245" right="0.11811023622047245" top="0.19685039370078741" bottom="0.19685039370078741" header="0.31496062992125984" footer="0.31496062992125984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CM59"/>
  <sheetViews>
    <sheetView tabSelected="1" zoomScale="75" zoomScaleNormal="75" workbookViewId="0">
      <pane xSplit="5" topLeftCell="F1" activePane="topRight" state="frozen"/>
      <selection activeCell="A4" sqref="A4"/>
      <selection pane="topRight" activeCell="AM33" sqref="AM33"/>
    </sheetView>
  </sheetViews>
  <sheetFormatPr baseColWidth="10" defaultRowHeight="15"/>
  <cols>
    <col min="1" max="1" width="3.5703125" customWidth="1"/>
    <col min="2" max="2" width="19.5703125" bestFit="1" customWidth="1"/>
    <col min="3" max="3" width="12.28515625" customWidth="1"/>
    <col min="4" max="4" width="8.42578125" style="16" bestFit="1" customWidth="1"/>
    <col min="5" max="5" width="19.7109375" style="19" bestFit="1" customWidth="1"/>
    <col min="6" max="6" width="1.7109375" style="2" customWidth="1"/>
    <col min="7" max="7" width="5" style="16" customWidth="1"/>
    <col min="8" max="8" width="1.5703125" customWidth="1"/>
    <col min="9" max="9" width="5" style="16" customWidth="1"/>
    <col min="10" max="10" width="1.7109375" customWidth="1"/>
    <col min="11" max="11" width="6.28515625" style="16" customWidth="1"/>
    <col min="12" max="12" width="1.140625" style="2" customWidth="1"/>
    <col min="13" max="14" width="6.28515625" style="16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6" customWidth="1"/>
    <col min="39" max="39" width="1.5703125" style="16" customWidth="1"/>
    <col min="40" max="40" width="6.28515625" style="16" customWidth="1"/>
    <col min="41" max="41" width="1.5703125" style="16" customWidth="1"/>
    <col min="42" max="42" width="6.28515625" style="16" customWidth="1"/>
    <col min="43" max="43" width="1.5703125" style="16" customWidth="1"/>
    <col min="44" max="44" width="6.28515625" style="16" customWidth="1"/>
    <col min="45" max="45" width="1.5703125" customWidth="1"/>
    <col min="46" max="46" width="6.28515625" style="16" customWidth="1"/>
    <col min="47" max="47" width="6.28515625" customWidth="1"/>
    <col min="48" max="48" width="1.5703125" customWidth="1"/>
    <col min="49" max="49" width="6" style="16" customWidth="1"/>
    <col min="50" max="50" width="1.5703125" style="16" customWidth="1"/>
    <col min="51" max="51" width="6.28515625" style="16" customWidth="1"/>
    <col min="52" max="52" width="1.42578125" style="16" customWidth="1"/>
    <col min="53" max="53" width="6.28515625" style="16" customWidth="1"/>
    <col min="54" max="54" width="1.5703125" style="16" customWidth="1"/>
    <col min="55" max="55" width="6.28515625" style="16" customWidth="1"/>
    <col min="56" max="56" width="1.5703125" customWidth="1"/>
    <col min="57" max="57" width="6.28515625" style="16" customWidth="1"/>
    <col min="58" max="58" width="6.28515625" style="53" customWidth="1"/>
    <col min="59" max="59" width="1.5703125" customWidth="1"/>
    <col min="60" max="60" width="6.140625" customWidth="1"/>
    <col min="61" max="61" width="1.5703125" customWidth="1"/>
    <col min="62" max="62" width="6.28515625" customWidth="1"/>
    <col min="63" max="63" width="1.5703125" customWidth="1"/>
    <col min="64" max="64" width="6.28515625" customWidth="1"/>
    <col min="65" max="65" width="1.5703125" customWidth="1"/>
    <col min="66" max="66" width="6.28515625" customWidth="1"/>
    <col min="67" max="67" width="1.5703125" customWidth="1"/>
    <col min="68" max="69" width="6.28515625" customWidth="1"/>
    <col min="70" max="70" width="1.5703125" customWidth="1"/>
    <col min="71" max="71" width="6.28515625" customWidth="1"/>
    <col min="72" max="72" width="1.5703125" customWidth="1"/>
    <col min="73" max="73" width="6.28515625" customWidth="1"/>
    <col min="74" max="74" width="1.5703125" customWidth="1"/>
    <col min="75" max="75" width="6.28515625" customWidth="1"/>
    <col min="76" max="76" width="1.5703125" customWidth="1"/>
    <col min="77" max="77" width="6.28515625" customWidth="1"/>
    <col min="78" max="78" width="1.5703125" customWidth="1"/>
    <col min="79" max="80" width="6.28515625" customWidth="1"/>
    <col min="81" max="81" width="1.5703125" customWidth="1"/>
    <col min="82" max="82" width="6.28515625" customWidth="1"/>
    <col min="83" max="83" width="1.5703125" customWidth="1"/>
    <col min="84" max="84" width="6.28515625" customWidth="1"/>
    <col min="85" max="85" width="1.5703125" customWidth="1"/>
    <col min="86" max="86" width="6.28515625" customWidth="1"/>
    <col min="87" max="87" width="1.5703125" customWidth="1"/>
    <col min="88" max="88" width="6.28515625" customWidth="1"/>
    <col min="89" max="89" width="1.5703125" customWidth="1"/>
    <col min="90" max="93" width="6.28515625" customWidth="1"/>
  </cols>
  <sheetData>
    <row r="1" spans="1:91" ht="21">
      <c r="B1" s="129" t="s">
        <v>117</v>
      </c>
      <c r="C1" s="129"/>
      <c r="D1" s="129"/>
      <c r="E1" s="129"/>
      <c r="F1" s="129"/>
      <c r="G1" s="129"/>
      <c r="H1" s="129"/>
      <c r="I1" s="129"/>
    </row>
    <row r="2" spans="1:91" ht="15" customHeight="1">
      <c r="B2" s="7"/>
      <c r="C2" s="7"/>
      <c r="D2" s="14"/>
      <c r="E2" s="17"/>
      <c r="F2" s="9"/>
      <c r="G2" s="138" t="s">
        <v>119</v>
      </c>
      <c r="H2" s="139"/>
      <c r="I2" s="139"/>
      <c r="J2" s="139"/>
      <c r="K2" s="139"/>
      <c r="L2" s="139"/>
      <c r="M2" s="139"/>
      <c r="N2" s="37"/>
      <c r="P2" s="138" t="s">
        <v>138</v>
      </c>
      <c r="Q2" s="139"/>
      <c r="R2" s="139"/>
      <c r="S2" s="139"/>
      <c r="T2" s="139"/>
      <c r="U2" s="139"/>
      <c r="V2" s="139"/>
      <c r="X2" s="145" t="s">
        <v>181</v>
      </c>
      <c r="Y2" s="38"/>
      <c r="AA2" s="138" t="s">
        <v>139</v>
      </c>
      <c r="AB2" s="139"/>
      <c r="AC2" s="139"/>
      <c r="AD2" s="139"/>
      <c r="AE2" s="139"/>
      <c r="AF2" s="139"/>
      <c r="AG2" s="139"/>
      <c r="AI2" s="143" t="s">
        <v>182</v>
      </c>
      <c r="AJ2" s="42"/>
      <c r="AL2" s="138" t="s">
        <v>140</v>
      </c>
      <c r="AM2" s="139"/>
      <c r="AN2" s="139"/>
      <c r="AO2" s="139"/>
      <c r="AP2" s="139"/>
      <c r="AQ2" s="139"/>
      <c r="AR2" s="139"/>
      <c r="AT2" s="143" t="s">
        <v>82</v>
      </c>
      <c r="AU2" s="47"/>
      <c r="AW2" s="138" t="s">
        <v>141</v>
      </c>
      <c r="AX2" s="139"/>
      <c r="AY2" s="139"/>
      <c r="AZ2" s="139"/>
      <c r="BA2" s="139"/>
      <c r="BB2" s="139"/>
      <c r="BC2" s="139"/>
      <c r="BE2" s="140" t="s">
        <v>96</v>
      </c>
      <c r="BF2" s="54"/>
      <c r="BH2" s="138" t="s">
        <v>142</v>
      </c>
      <c r="BI2" s="139"/>
      <c r="BJ2" s="139"/>
      <c r="BK2" s="139"/>
      <c r="BL2" s="139"/>
      <c r="BM2" s="139"/>
      <c r="BN2" s="139"/>
      <c r="BP2" s="140" t="s">
        <v>104</v>
      </c>
      <c r="BQ2" s="54"/>
      <c r="BS2" s="138" t="s">
        <v>143</v>
      </c>
      <c r="BT2" s="139"/>
      <c r="BU2" s="139"/>
      <c r="BV2" s="139"/>
      <c r="BW2" s="139"/>
      <c r="BX2" s="139"/>
      <c r="BY2" s="139"/>
      <c r="CA2" s="140" t="s">
        <v>109</v>
      </c>
      <c r="CB2" s="54"/>
      <c r="CD2" s="138" t="s">
        <v>144</v>
      </c>
      <c r="CE2" s="139"/>
      <c r="CF2" s="139"/>
      <c r="CG2" s="139"/>
      <c r="CH2" s="139"/>
      <c r="CI2" s="139"/>
      <c r="CJ2" s="139"/>
      <c r="CL2" s="140" t="s">
        <v>111</v>
      </c>
      <c r="CM2" s="54"/>
    </row>
    <row r="3" spans="1:91" ht="18.75">
      <c r="B3" s="10" t="s">
        <v>30</v>
      </c>
      <c r="C3" s="10"/>
      <c r="D3" s="15"/>
      <c r="E3" s="18" t="s">
        <v>23</v>
      </c>
      <c r="F3" s="9"/>
      <c r="G3" s="14"/>
      <c r="H3" s="7"/>
      <c r="I3" s="14"/>
      <c r="P3" s="14"/>
      <c r="Q3" s="7"/>
      <c r="R3" s="14"/>
      <c r="T3" s="16"/>
      <c r="U3" s="2"/>
      <c r="V3" s="16"/>
      <c r="W3" s="16"/>
      <c r="X3" s="145"/>
      <c r="Y3" s="38"/>
      <c r="AA3" s="14"/>
      <c r="AB3" s="7"/>
      <c r="AC3" s="14"/>
      <c r="AE3" s="16"/>
      <c r="AF3" s="2"/>
      <c r="AG3" s="16"/>
      <c r="AH3" s="16"/>
      <c r="AI3" s="143"/>
      <c r="AJ3" s="42"/>
      <c r="AL3" s="14"/>
      <c r="AM3" s="14"/>
      <c r="AN3" s="14"/>
      <c r="AQ3" s="35"/>
      <c r="AS3" s="16"/>
      <c r="AT3" s="143"/>
      <c r="AU3" s="47"/>
      <c r="AW3" s="14"/>
      <c r="AX3" s="14"/>
      <c r="AY3" s="14"/>
      <c r="BB3" s="35"/>
      <c r="BD3" s="16"/>
      <c r="BE3" s="140"/>
      <c r="BF3" s="54"/>
      <c r="BH3" s="14"/>
      <c r="BI3" s="14"/>
      <c r="BJ3" s="14"/>
      <c r="BK3" s="16"/>
      <c r="BL3" s="16"/>
      <c r="BM3" s="35"/>
      <c r="BN3" s="16"/>
      <c r="BO3" s="16"/>
      <c r="BP3" s="140"/>
      <c r="BQ3" s="54"/>
      <c r="BS3" s="14"/>
      <c r="BT3" s="14"/>
      <c r="BU3" s="14"/>
      <c r="BV3" s="16"/>
      <c r="BW3" s="16"/>
      <c r="BX3" s="35"/>
      <c r="BY3" s="16"/>
      <c r="BZ3" s="16"/>
      <c r="CA3" s="140"/>
      <c r="CB3" s="54"/>
      <c r="CD3" s="14"/>
      <c r="CE3" s="14"/>
      <c r="CF3" s="14"/>
      <c r="CG3" s="16"/>
      <c r="CH3" s="16"/>
      <c r="CI3" s="35"/>
      <c r="CJ3" s="16"/>
      <c r="CK3" s="16"/>
      <c r="CL3" s="140"/>
      <c r="CM3" s="54"/>
    </row>
    <row r="4" spans="1:91" ht="15" customHeight="1">
      <c r="G4" s="132" t="s">
        <v>24</v>
      </c>
      <c r="I4" s="132" t="s">
        <v>25</v>
      </c>
      <c r="K4" s="132" t="s">
        <v>26</v>
      </c>
      <c r="L4" s="12"/>
      <c r="M4" s="132" t="s">
        <v>36</v>
      </c>
      <c r="N4" s="36"/>
      <c r="O4" s="33"/>
      <c r="P4" s="132" t="s">
        <v>24</v>
      </c>
      <c r="R4" s="132" t="s">
        <v>25</v>
      </c>
      <c r="T4" s="132" t="s">
        <v>26</v>
      </c>
      <c r="U4" s="12"/>
      <c r="V4" s="132" t="s">
        <v>69</v>
      </c>
      <c r="W4" s="31"/>
      <c r="X4" s="145"/>
      <c r="Y4" s="38"/>
      <c r="Z4" s="33"/>
      <c r="AA4" s="132" t="s">
        <v>24</v>
      </c>
      <c r="AC4" s="132" t="s">
        <v>25</v>
      </c>
      <c r="AE4" s="132" t="s">
        <v>26</v>
      </c>
      <c r="AF4" s="12"/>
      <c r="AG4" s="132" t="s">
        <v>70</v>
      </c>
      <c r="AH4" s="31"/>
      <c r="AI4" s="143"/>
      <c r="AJ4" s="42"/>
      <c r="AK4" s="33"/>
      <c r="AL4" s="132" t="s">
        <v>24</v>
      </c>
      <c r="AN4" s="132" t="s">
        <v>25</v>
      </c>
      <c r="AP4" s="141" t="s">
        <v>26</v>
      </c>
      <c r="AQ4" s="51"/>
      <c r="AR4" s="141" t="s">
        <v>81</v>
      </c>
      <c r="AS4" s="46"/>
      <c r="AT4" s="143"/>
      <c r="AU4" s="47"/>
      <c r="AV4" s="33"/>
      <c r="AW4" s="132" t="s">
        <v>24</v>
      </c>
      <c r="AY4" s="132" t="s">
        <v>25</v>
      </c>
      <c r="BA4" s="141" t="s">
        <v>26</v>
      </c>
      <c r="BB4" s="12"/>
      <c r="BC4" s="141" t="s">
        <v>106</v>
      </c>
      <c r="BD4" s="50"/>
      <c r="BE4" s="140"/>
      <c r="BF4" s="54"/>
      <c r="BG4" s="33"/>
      <c r="BH4" s="132" t="s">
        <v>24</v>
      </c>
      <c r="BI4" s="16"/>
      <c r="BJ4" s="132" t="s">
        <v>25</v>
      </c>
      <c r="BK4" s="16"/>
      <c r="BL4" s="141" t="s">
        <v>26</v>
      </c>
      <c r="BM4" s="12"/>
      <c r="BN4" s="141" t="s">
        <v>105</v>
      </c>
      <c r="BO4" s="59"/>
      <c r="BP4" s="140"/>
      <c r="BQ4" s="54"/>
      <c r="BR4" s="33"/>
      <c r="BS4" s="132" t="s">
        <v>24</v>
      </c>
      <c r="BT4" s="16"/>
      <c r="BU4" s="132" t="s">
        <v>25</v>
      </c>
      <c r="BV4" s="16"/>
      <c r="BW4" s="141" t="s">
        <v>26</v>
      </c>
      <c r="BX4" s="12"/>
      <c r="BY4" s="141" t="s">
        <v>108</v>
      </c>
      <c r="BZ4" s="61"/>
      <c r="CA4" s="140"/>
      <c r="CB4" s="54"/>
      <c r="CC4" s="33"/>
      <c r="CD4" s="132" t="s">
        <v>24</v>
      </c>
      <c r="CE4" s="16"/>
      <c r="CF4" s="132" t="s">
        <v>25</v>
      </c>
      <c r="CG4" s="16"/>
      <c r="CH4" s="141" t="s">
        <v>26</v>
      </c>
      <c r="CI4" s="12"/>
      <c r="CJ4" s="141" t="s">
        <v>110</v>
      </c>
      <c r="CK4" s="65"/>
      <c r="CL4" s="140"/>
      <c r="CM4" s="54"/>
    </row>
    <row r="5" spans="1:91" ht="26.25" customHeight="1">
      <c r="B5" t="s">
        <v>28</v>
      </c>
      <c r="C5" t="s">
        <v>35</v>
      </c>
      <c r="D5" s="16" t="s">
        <v>34</v>
      </c>
      <c r="E5" s="19" t="s">
        <v>29</v>
      </c>
      <c r="F5" s="3"/>
      <c r="G5" s="133"/>
      <c r="I5" s="134"/>
      <c r="K5" s="134"/>
      <c r="L5" s="12"/>
      <c r="M5" s="134"/>
      <c r="N5" s="41" t="s">
        <v>78</v>
      </c>
      <c r="O5" s="33"/>
      <c r="P5" s="133"/>
      <c r="R5" s="134"/>
      <c r="T5" s="134"/>
      <c r="U5" s="12"/>
      <c r="V5" s="134"/>
      <c r="W5" s="12"/>
      <c r="X5" s="145"/>
      <c r="Y5" s="41" t="s">
        <v>78</v>
      </c>
      <c r="Z5" s="33"/>
      <c r="AA5" s="133"/>
      <c r="AC5" s="134"/>
      <c r="AE5" s="134"/>
      <c r="AF5" s="12"/>
      <c r="AG5" s="134"/>
      <c r="AH5" s="12"/>
      <c r="AI5" s="144"/>
      <c r="AJ5" s="41" t="s">
        <v>78</v>
      </c>
      <c r="AK5" s="33"/>
      <c r="AL5" s="133"/>
      <c r="AN5" s="134"/>
      <c r="AP5" s="142"/>
      <c r="AQ5" s="51"/>
      <c r="AR5" s="142"/>
      <c r="AS5" s="12"/>
      <c r="AT5" s="143"/>
      <c r="AU5" s="41" t="s">
        <v>78</v>
      </c>
      <c r="AV5" s="33"/>
      <c r="AW5" s="133"/>
      <c r="AY5" s="134"/>
      <c r="BA5" s="142"/>
      <c r="BB5" s="12"/>
      <c r="BC5" s="142"/>
      <c r="BD5" s="12"/>
      <c r="BE5" s="140"/>
      <c r="BF5" s="41" t="s">
        <v>78</v>
      </c>
      <c r="BG5" s="33"/>
      <c r="BH5" s="133"/>
      <c r="BI5" s="16"/>
      <c r="BJ5" s="134"/>
      <c r="BK5" s="16"/>
      <c r="BL5" s="142"/>
      <c r="BM5" s="12"/>
      <c r="BN5" s="142"/>
      <c r="BO5" s="12"/>
      <c r="BP5" s="140"/>
      <c r="BQ5" s="41" t="s">
        <v>78</v>
      </c>
      <c r="BR5" s="33"/>
      <c r="BS5" s="133"/>
      <c r="BT5" s="16"/>
      <c r="BU5" s="134"/>
      <c r="BV5" s="16"/>
      <c r="BW5" s="142"/>
      <c r="BX5" s="12"/>
      <c r="BY5" s="142"/>
      <c r="BZ5" s="12"/>
      <c r="CA5" s="140"/>
      <c r="CB5" s="41" t="s">
        <v>78</v>
      </c>
      <c r="CC5" s="33"/>
      <c r="CD5" s="133"/>
      <c r="CE5" s="16"/>
      <c r="CF5" s="134"/>
      <c r="CG5" s="16"/>
      <c r="CH5" s="142"/>
      <c r="CI5" s="12"/>
      <c r="CJ5" s="142"/>
      <c r="CK5" s="12"/>
      <c r="CL5" s="140"/>
      <c r="CM5" s="41" t="s">
        <v>78</v>
      </c>
    </row>
    <row r="6" spans="1:91" s="5" customFormat="1" ht="12" customHeight="1">
      <c r="A6" s="32" t="s">
        <v>0</v>
      </c>
      <c r="B6" s="22" t="s">
        <v>51</v>
      </c>
      <c r="C6" s="22" t="s">
        <v>50</v>
      </c>
      <c r="D6" s="26">
        <v>37832</v>
      </c>
      <c r="E6" s="28" t="s">
        <v>33</v>
      </c>
      <c r="F6" s="6"/>
      <c r="G6" s="25">
        <v>27</v>
      </c>
      <c r="I6" s="25">
        <v>28</v>
      </c>
      <c r="K6" s="25">
        <f t="shared" ref="K6:K12" si="0">SUM(G6+I6)</f>
        <v>55</v>
      </c>
      <c r="L6" s="13"/>
      <c r="M6" s="77">
        <v>25</v>
      </c>
      <c r="N6" s="21">
        <f t="shared" ref="N6" si="1">AVERAGE(G6,I6)</f>
        <v>27.5</v>
      </c>
      <c r="O6" s="34"/>
      <c r="P6" s="94">
        <v>32</v>
      </c>
      <c r="R6" s="25">
        <v>26</v>
      </c>
      <c r="T6" s="25">
        <f t="shared" ref="T6:T18" si="2">SUM(P6:R6)</f>
        <v>58</v>
      </c>
      <c r="U6" s="30"/>
      <c r="V6" s="84">
        <v>24</v>
      </c>
      <c r="W6" s="35"/>
      <c r="X6" s="21">
        <f t="shared" ref="X6:X18" si="3">SUM(M6,V6)</f>
        <v>49</v>
      </c>
      <c r="Y6" s="21">
        <f>AVERAGE(R6,P6,I6,G6)</f>
        <v>28.25</v>
      </c>
      <c r="Z6" s="34"/>
      <c r="AA6" s="25">
        <v>28</v>
      </c>
      <c r="AB6" s="43"/>
      <c r="AC6" s="20">
        <v>33</v>
      </c>
      <c r="AE6" s="20">
        <f>SUM(AA6:AC6)</f>
        <v>61</v>
      </c>
      <c r="AF6" s="30"/>
      <c r="AG6" s="78">
        <v>24</v>
      </c>
      <c r="AH6" s="35"/>
      <c r="AI6" s="44">
        <f>SUM(X6,AG6)</f>
        <v>73</v>
      </c>
      <c r="AJ6" s="35">
        <f t="shared" ref="AJ6:AJ47" si="4">AVERAGE(AC6,AA6,R6,P6,I6,G6)</f>
        <v>29</v>
      </c>
      <c r="AK6" s="34"/>
      <c r="AL6" s="20" t="s">
        <v>23</v>
      </c>
      <c r="AM6" s="16"/>
      <c r="AN6" s="20" t="s">
        <v>23</v>
      </c>
      <c r="AO6" s="16"/>
      <c r="AP6" s="25">
        <f>SUM(AL6:AN6)</f>
        <v>0</v>
      </c>
      <c r="AQ6" s="16"/>
      <c r="AR6" s="78" t="s">
        <v>23</v>
      </c>
      <c r="AT6" s="44">
        <f>SUM(AR6,AI6)</f>
        <v>73</v>
      </c>
      <c r="AU6" s="45">
        <f t="shared" ref="AU6:AU11" si="5">AVERAGE(G6,I6,P6,R6,AA6,AC6,AL6,AN6)</f>
        <v>29</v>
      </c>
      <c r="AV6" s="34"/>
      <c r="AW6" s="20" t="s">
        <v>23</v>
      </c>
      <c r="AX6" s="57"/>
      <c r="AY6" s="25" t="s">
        <v>23</v>
      </c>
      <c r="AZ6" s="57"/>
      <c r="BA6" s="25" t="s">
        <v>23</v>
      </c>
      <c r="BB6" s="16"/>
      <c r="BC6" s="78" t="s">
        <v>23</v>
      </c>
      <c r="BE6" s="44">
        <f>SUM(AT6,BC6)</f>
        <v>73</v>
      </c>
      <c r="BF6" s="55">
        <f t="shared" ref="BF6:BF11" si="6">AVERAGE(AY6,AW6,AN6,AL6,AC6,AA6,R6,P6,I6,G6)</f>
        <v>29</v>
      </c>
      <c r="BG6" s="34"/>
      <c r="BH6" s="20" t="s">
        <v>23</v>
      </c>
      <c r="BI6" s="57"/>
      <c r="BJ6" s="25" t="s">
        <v>23</v>
      </c>
      <c r="BK6" s="57"/>
      <c r="BL6" s="20">
        <f>SUM(BH6:BJ6)</f>
        <v>0</v>
      </c>
      <c r="BM6" s="16"/>
      <c r="BN6" s="78" t="s">
        <v>23</v>
      </c>
      <c r="BP6" s="44">
        <f>SUM(BE6,BN6)</f>
        <v>73</v>
      </c>
      <c r="BQ6" s="55">
        <f t="shared" ref="BQ6:BQ47" si="7">AVERAGE(BH6:BJ6,AW6:AY6,AL6:AN6,AA6:AC6,P6:R6,G6:I6)</f>
        <v>29</v>
      </c>
      <c r="BR6" s="34"/>
      <c r="BS6" s="20" t="s">
        <v>23</v>
      </c>
      <c r="BT6" s="57"/>
      <c r="BU6" s="20" t="s">
        <v>23</v>
      </c>
      <c r="BV6" s="57"/>
      <c r="BW6" s="25">
        <f t="shared" ref="BW6" si="8">SUM(BS6:BU6)</f>
        <v>0</v>
      </c>
      <c r="BX6" s="16"/>
      <c r="BY6" s="78" t="s">
        <v>23</v>
      </c>
      <c r="CA6" s="44">
        <f t="shared" ref="CA6" si="9">SUM(BP6,BY6)</f>
        <v>73</v>
      </c>
      <c r="CB6" s="55">
        <f t="shared" ref="CB6:CB18" si="10">AVERAGE(BU6,BS6,BJ6,BH6,AY6,AW6,AN6,AL6,AC6,AA6,R6,P6,I6,G6)</f>
        <v>29</v>
      </c>
      <c r="CC6" s="34"/>
      <c r="CD6" s="20" t="s">
        <v>23</v>
      </c>
      <c r="CE6" s="75"/>
      <c r="CF6" s="25" t="s">
        <v>23</v>
      </c>
      <c r="CG6" s="75"/>
      <c r="CH6" s="25" t="s">
        <v>23</v>
      </c>
      <c r="CI6" s="16"/>
      <c r="CJ6" s="78" t="s">
        <v>23</v>
      </c>
      <c r="CL6" s="44">
        <f t="shared" ref="CL6" si="11">SUM(CA6,CJ6)</f>
        <v>73</v>
      </c>
      <c r="CM6" s="55">
        <f t="shared" ref="CM6:CM47" si="12">AVERAGE(CF6,CD6,BU6,BS6,BJ6,BH6,AY6,AW6,AN6,AL6,AC6,AA6,R6,P6,I6,G6)</f>
        <v>29</v>
      </c>
    </row>
    <row r="7" spans="1:91" s="5" customFormat="1" ht="12" customHeight="1">
      <c r="A7" s="32" t="s">
        <v>1</v>
      </c>
      <c r="B7" s="22" t="s">
        <v>37</v>
      </c>
      <c r="C7" s="22" t="s">
        <v>38</v>
      </c>
      <c r="D7" s="26">
        <v>37751</v>
      </c>
      <c r="E7" s="27" t="s">
        <v>33</v>
      </c>
      <c r="F7" s="6"/>
      <c r="G7" s="20">
        <v>30</v>
      </c>
      <c r="I7" s="25">
        <v>29</v>
      </c>
      <c r="K7" s="25">
        <f t="shared" si="0"/>
        <v>59</v>
      </c>
      <c r="L7" s="13"/>
      <c r="M7" s="77">
        <v>23</v>
      </c>
      <c r="N7" s="21">
        <f t="shared" ref="N7:N11" si="13">AVERAGE(G7,I7)</f>
        <v>29.5</v>
      </c>
      <c r="O7" s="34"/>
      <c r="P7" s="94">
        <v>26</v>
      </c>
      <c r="R7" s="25">
        <v>28</v>
      </c>
      <c r="T7" s="25">
        <f t="shared" si="2"/>
        <v>54</v>
      </c>
      <c r="U7" s="30"/>
      <c r="V7" s="78">
        <v>25</v>
      </c>
      <c r="W7" s="35"/>
      <c r="X7" s="84">
        <f t="shared" si="3"/>
        <v>48</v>
      </c>
      <c r="Y7" s="21">
        <f>AVERAGE(R7,P7,I7,G7)</f>
        <v>28.25</v>
      </c>
      <c r="Z7" s="34"/>
      <c r="AA7" s="20">
        <v>31</v>
      </c>
      <c r="AB7" s="43" t="s">
        <v>23</v>
      </c>
      <c r="AC7" s="20">
        <v>33</v>
      </c>
      <c r="AE7" s="20">
        <f t="shared" ref="AE7:AE8" si="14">SUM(AA7:AC7)</f>
        <v>64</v>
      </c>
      <c r="AF7" s="30"/>
      <c r="AG7" s="78">
        <v>20</v>
      </c>
      <c r="AH7" s="35"/>
      <c r="AI7" s="44">
        <f t="shared" ref="AI7:AI47" si="15">SUM(X7,AG7)</f>
        <v>68</v>
      </c>
      <c r="AJ7" s="35">
        <f t="shared" si="4"/>
        <v>29.5</v>
      </c>
      <c r="AK7" s="34"/>
      <c r="AL7" s="20" t="s">
        <v>23</v>
      </c>
      <c r="AM7" s="16"/>
      <c r="AN7" s="20" t="s">
        <v>23</v>
      </c>
      <c r="AO7" s="16"/>
      <c r="AP7" s="20">
        <f>SUM(AL7:AN7)</f>
        <v>0</v>
      </c>
      <c r="AQ7" s="16"/>
      <c r="AR7" s="78" t="s">
        <v>23</v>
      </c>
      <c r="AT7" s="44">
        <f>SUM(AR7,AI7)</f>
        <v>68</v>
      </c>
      <c r="AU7" s="45">
        <f t="shared" si="5"/>
        <v>29.5</v>
      </c>
      <c r="AV7" s="34"/>
      <c r="AW7" s="20" t="s">
        <v>23</v>
      </c>
      <c r="AX7" s="57"/>
      <c r="AY7" s="25" t="s">
        <v>23</v>
      </c>
      <c r="AZ7" s="57"/>
      <c r="BA7" s="25" t="s">
        <v>23</v>
      </c>
      <c r="BB7" s="16"/>
      <c r="BC7" s="78" t="s">
        <v>23</v>
      </c>
      <c r="BE7" s="44" t="s">
        <v>23</v>
      </c>
      <c r="BF7" s="55">
        <f t="shared" si="6"/>
        <v>29.5</v>
      </c>
      <c r="BG7" s="34"/>
      <c r="BH7" s="20" t="s">
        <v>23</v>
      </c>
      <c r="BI7" s="57"/>
      <c r="BJ7" s="25" t="s">
        <v>23</v>
      </c>
      <c r="BK7" s="57"/>
      <c r="BL7" s="25">
        <f>SUM(BH7:BJ7)</f>
        <v>0</v>
      </c>
      <c r="BM7" s="16"/>
      <c r="BN7" s="78" t="s">
        <v>23</v>
      </c>
      <c r="BP7" s="44">
        <f>SUM(BE7,BN7)</f>
        <v>0</v>
      </c>
      <c r="BQ7" s="55">
        <f t="shared" si="7"/>
        <v>29.5</v>
      </c>
      <c r="BR7" s="34"/>
      <c r="BS7" s="20" t="s">
        <v>23</v>
      </c>
      <c r="BT7" s="57"/>
      <c r="BU7" s="20" t="s">
        <v>23</v>
      </c>
      <c r="BV7" s="57"/>
      <c r="BW7" s="20">
        <f>SUM(BS7:BU7)</f>
        <v>0</v>
      </c>
      <c r="BX7" s="16"/>
      <c r="BY7" s="78" t="s">
        <v>23</v>
      </c>
      <c r="CA7" s="44">
        <f>SUM(BP7,BY7)</f>
        <v>0</v>
      </c>
      <c r="CB7" s="55">
        <f t="shared" si="10"/>
        <v>29.5</v>
      </c>
      <c r="CC7" s="34"/>
      <c r="CD7" s="20" t="s">
        <v>23</v>
      </c>
      <c r="CE7" s="75"/>
      <c r="CF7" s="25" t="s">
        <v>23</v>
      </c>
      <c r="CG7" s="75"/>
      <c r="CH7" s="25" t="s">
        <v>23</v>
      </c>
      <c r="CI7" s="16"/>
      <c r="CJ7" s="78" t="s">
        <v>23</v>
      </c>
      <c r="CL7" s="44">
        <f>SUM(CA7,CJ7)</f>
        <v>0</v>
      </c>
      <c r="CM7" s="55">
        <f t="shared" si="12"/>
        <v>29.5</v>
      </c>
    </row>
    <row r="8" spans="1:91" ht="12" customHeight="1">
      <c r="A8" s="32" t="s">
        <v>2</v>
      </c>
      <c r="B8" s="22" t="s">
        <v>94</v>
      </c>
      <c r="C8" s="22" t="s">
        <v>95</v>
      </c>
      <c r="D8" s="52">
        <v>48946</v>
      </c>
      <c r="E8" s="27" t="s">
        <v>33</v>
      </c>
      <c r="F8" s="6"/>
      <c r="G8" s="20">
        <v>31</v>
      </c>
      <c r="H8" s="5"/>
      <c r="I8" s="20">
        <v>31</v>
      </c>
      <c r="J8" s="5"/>
      <c r="K8" s="20">
        <f t="shared" si="0"/>
        <v>62</v>
      </c>
      <c r="L8" s="49"/>
      <c r="M8" s="77">
        <v>20</v>
      </c>
      <c r="N8" s="78">
        <f t="shared" si="13"/>
        <v>31</v>
      </c>
      <c r="O8" s="33"/>
      <c r="P8" s="94">
        <v>31</v>
      </c>
      <c r="Q8" s="5"/>
      <c r="R8" s="25">
        <v>31</v>
      </c>
      <c r="S8" s="5"/>
      <c r="T8" s="20">
        <f t="shared" si="2"/>
        <v>62</v>
      </c>
      <c r="U8" s="49"/>
      <c r="V8" s="78">
        <v>22</v>
      </c>
      <c r="W8" s="35"/>
      <c r="X8" s="84">
        <f t="shared" si="3"/>
        <v>42</v>
      </c>
      <c r="Y8" s="35">
        <f>AVERAGE(R8,P8,I8,G8)</f>
        <v>31</v>
      </c>
      <c r="Z8" s="33"/>
      <c r="AA8" s="20">
        <v>30</v>
      </c>
      <c r="AB8" s="43"/>
      <c r="AC8" s="20">
        <v>33</v>
      </c>
      <c r="AD8" s="5"/>
      <c r="AE8" s="20">
        <f t="shared" si="14"/>
        <v>63</v>
      </c>
      <c r="AF8" s="49"/>
      <c r="AG8" s="78">
        <v>23</v>
      </c>
      <c r="AH8" s="35"/>
      <c r="AI8" s="44">
        <f t="shared" si="15"/>
        <v>65</v>
      </c>
      <c r="AJ8" s="35">
        <f t="shared" si="4"/>
        <v>31.166666666666668</v>
      </c>
      <c r="AK8" s="33"/>
      <c r="AL8" s="20" t="s">
        <v>23</v>
      </c>
      <c r="AN8" s="20" t="s">
        <v>23</v>
      </c>
      <c r="AP8" s="21"/>
      <c r="AR8" s="78" t="s">
        <v>23</v>
      </c>
      <c r="AT8" s="21"/>
      <c r="AU8" s="48">
        <f t="shared" si="5"/>
        <v>31.166666666666668</v>
      </c>
      <c r="AV8" s="33"/>
      <c r="AW8" s="20" t="s">
        <v>23</v>
      </c>
      <c r="AX8" s="57"/>
      <c r="AY8" s="25" t="s">
        <v>23</v>
      </c>
      <c r="AZ8" s="57"/>
      <c r="BA8" s="25" t="s">
        <v>23</v>
      </c>
      <c r="BC8" s="78" t="s">
        <v>23</v>
      </c>
      <c r="BE8" s="44">
        <f t="shared" ref="BE8" si="16">SUM(AT8,BC8)</f>
        <v>0</v>
      </c>
      <c r="BF8" s="55">
        <f t="shared" si="6"/>
        <v>31.166666666666668</v>
      </c>
      <c r="BG8" s="33"/>
      <c r="BH8" s="20" t="s">
        <v>23</v>
      </c>
      <c r="BI8" s="57"/>
      <c r="BJ8" s="25" t="s">
        <v>23</v>
      </c>
      <c r="BK8" s="57"/>
      <c r="BL8" s="20">
        <f>SUM(BH8:BJ8)</f>
        <v>0</v>
      </c>
      <c r="BM8" s="16"/>
      <c r="BN8" s="78" t="s">
        <v>23</v>
      </c>
      <c r="BP8" s="44">
        <f t="shared" ref="BP8" si="17">SUM(BE8,BN8)</f>
        <v>0</v>
      </c>
      <c r="BQ8" s="55">
        <f t="shared" si="7"/>
        <v>31.166666666666668</v>
      </c>
      <c r="BR8" s="33"/>
      <c r="BS8" s="20" t="s">
        <v>23</v>
      </c>
      <c r="BT8" s="57"/>
      <c r="BU8" s="20" t="s">
        <v>23</v>
      </c>
      <c r="BV8" s="57"/>
      <c r="BW8" s="25">
        <f>SUM(BS8:BU8)</f>
        <v>0</v>
      </c>
      <c r="BX8" s="16"/>
      <c r="BY8" s="78" t="s">
        <v>23</v>
      </c>
      <c r="BZ8" s="5"/>
      <c r="CA8" s="44">
        <f>SUM(BP8,BY8)</f>
        <v>0</v>
      </c>
      <c r="CB8" s="55">
        <f t="shared" si="10"/>
        <v>31.166666666666668</v>
      </c>
      <c r="CC8" s="33"/>
      <c r="CD8" s="20" t="s">
        <v>23</v>
      </c>
      <c r="CE8" s="75"/>
      <c r="CF8" s="25" t="s">
        <v>23</v>
      </c>
      <c r="CG8" s="75"/>
      <c r="CH8" s="25" t="s">
        <v>23</v>
      </c>
      <c r="CI8" s="16"/>
      <c r="CJ8" s="78" t="s">
        <v>23</v>
      </c>
      <c r="CK8" s="5"/>
      <c r="CL8" s="44">
        <f>SUM(CA8,CJ8)</f>
        <v>0</v>
      </c>
      <c r="CM8" s="55">
        <f t="shared" si="12"/>
        <v>31.166666666666668</v>
      </c>
    </row>
    <row r="9" spans="1:91" s="5" customFormat="1" ht="12" customHeight="1">
      <c r="A9" s="32" t="s">
        <v>3</v>
      </c>
      <c r="B9" s="22" t="s">
        <v>100</v>
      </c>
      <c r="C9" s="22" t="s">
        <v>101</v>
      </c>
      <c r="D9" s="26" t="s">
        <v>23</v>
      </c>
      <c r="E9" s="28" t="s">
        <v>63</v>
      </c>
      <c r="F9" s="6"/>
      <c r="G9" s="40">
        <v>36</v>
      </c>
      <c r="I9" s="20">
        <v>31</v>
      </c>
      <c r="K9" s="20">
        <f t="shared" si="0"/>
        <v>67</v>
      </c>
      <c r="L9" s="13"/>
      <c r="M9" s="77">
        <v>13</v>
      </c>
      <c r="N9" s="78">
        <f>AVERAGE(G9,I9)</f>
        <v>33.5</v>
      </c>
      <c r="O9" s="34"/>
      <c r="P9" s="94">
        <v>35</v>
      </c>
      <c r="R9" s="25">
        <v>32</v>
      </c>
      <c r="T9" s="20">
        <f>SUM(P9:R9)</f>
        <v>67</v>
      </c>
      <c r="U9" s="30"/>
      <c r="V9" s="78">
        <v>15</v>
      </c>
      <c r="W9" s="35"/>
      <c r="X9" s="84">
        <f>SUM(M9,V9)</f>
        <v>28</v>
      </c>
      <c r="Y9" s="62">
        <f>AVERAGE(P9:R9,G9:I9)</f>
        <v>33.5</v>
      </c>
      <c r="Z9" s="68"/>
      <c r="AA9" s="20">
        <v>31</v>
      </c>
      <c r="AB9" s="43"/>
      <c r="AC9" s="20">
        <v>32</v>
      </c>
      <c r="AE9" s="20">
        <f>SUM(AA9:AC9)</f>
        <v>63</v>
      </c>
      <c r="AF9" s="30"/>
      <c r="AG9" s="78">
        <v>23</v>
      </c>
      <c r="AH9" s="35"/>
      <c r="AI9" s="44">
        <f>SUM(X9,AG9)</f>
        <v>51</v>
      </c>
      <c r="AJ9" s="35">
        <f>AVERAGE(AC9,AA9,R9,P9,I9,G9)</f>
        <v>32.833333333333336</v>
      </c>
      <c r="AK9" s="34"/>
      <c r="AL9" s="20" t="s">
        <v>23</v>
      </c>
      <c r="AM9" s="16"/>
      <c r="AN9" s="20" t="s">
        <v>23</v>
      </c>
      <c r="AO9" s="16"/>
      <c r="AP9" s="21"/>
      <c r="AQ9" s="16"/>
      <c r="AR9" s="78" t="s">
        <v>23</v>
      </c>
      <c r="AT9" s="21"/>
      <c r="AU9" s="45">
        <f>AVERAGE(G9,I9,P9,R9,AA9,AC9,AL9,AN9)</f>
        <v>32.833333333333336</v>
      </c>
      <c r="AV9" s="34"/>
      <c r="AW9" s="20" t="s">
        <v>23</v>
      </c>
      <c r="AX9" s="57"/>
      <c r="AY9" s="25" t="s">
        <v>23</v>
      </c>
      <c r="AZ9" s="57"/>
      <c r="BA9" s="25" t="s">
        <v>23</v>
      </c>
      <c r="BB9" s="16"/>
      <c r="BC9" s="78" t="s">
        <v>23</v>
      </c>
      <c r="BE9" s="21"/>
      <c r="BF9" s="55">
        <f>AVERAGE(AY9,AW9,AN9,AL9,AC9,AA9,R9,P9,I9,G9)</f>
        <v>32.833333333333336</v>
      </c>
      <c r="BG9" s="34"/>
      <c r="BH9" s="20" t="s">
        <v>23</v>
      </c>
      <c r="BI9" s="57"/>
      <c r="BJ9" s="25" t="s">
        <v>23</v>
      </c>
      <c r="BK9" s="57"/>
      <c r="BL9" s="20">
        <f>SUM(BH9:BJ9)</f>
        <v>0</v>
      </c>
      <c r="BM9" s="16"/>
      <c r="BN9" s="78" t="s">
        <v>23</v>
      </c>
      <c r="BP9" s="44">
        <f>SUM(BE9,BN9)</f>
        <v>0</v>
      </c>
      <c r="BQ9" s="55">
        <f>AVERAGE(BH9:BJ9,AW9:AY9,AL9:AN9,AA9:AC9,P9:R9,G9:I9)</f>
        <v>32.833333333333336</v>
      </c>
      <c r="BR9" s="34"/>
      <c r="BS9" s="20" t="s">
        <v>23</v>
      </c>
      <c r="BT9" s="57"/>
      <c r="BU9" s="20" t="s">
        <v>23</v>
      </c>
      <c r="BV9" s="57"/>
      <c r="BW9" s="20">
        <f>SUM(BS9:BU9)</f>
        <v>0</v>
      </c>
      <c r="BX9" s="16"/>
      <c r="BY9" s="78" t="s">
        <v>23</v>
      </c>
      <c r="CA9" s="44">
        <f>SUM(BP9,BY9)</f>
        <v>0</v>
      </c>
      <c r="CB9" s="55">
        <f>AVERAGE(BU9,BS9,BJ9,BH9,AY9,AW9,AN9,AL9,AC9,AA9,R9,P9,I9,G9)</f>
        <v>32.833333333333336</v>
      </c>
      <c r="CC9" s="34"/>
      <c r="CD9" s="20" t="s">
        <v>23</v>
      </c>
      <c r="CE9" s="75"/>
      <c r="CF9" s="25" t="s">
        <v>23</v>
      </c>
      <c r="CG9" s="75"/>
      <c r="CH9" s="25" t="s">
        <v>23</v>
      </c>
      <c r="CI9" s="16"/>
      <c r="CJ9" s="78" t="s">
        <v>23</v>
      </c>
      <c r="CL9" s="44">
        <f>SUM(CA9,CJ9)</f>
        <v>0</v>
      </c>
      <c r="CM9" s="55">
        <f>AVERAGE(CF9,CD9,BU9,BS9,BJ9,BH9,AY9,AW9,AN9,AL9,AC9,AA9,R9,P9,I9,G9)</f>
        <v>32.833333333333336</v>
      </c>
    </row>
    <row r="10" spans="1:91" s="5" customFormat="1" ht="12" customHeight="1">
      <c r="A10" s="32" t="s">
        <v>4</v>
      </c>
      <c r="B10" s="22" t="s">
        <v>41</v>
      </c>
      <c r="C10" s="22" t="s">
        <v>42</v>
      </c>
      <c r="D10" s="26">
        <v>3602</v>
      </c>
      <c r="E10" s="27" t="s">
        <v>33</v>
      </c>
      <c r="F10" s="6"/>
      <c r="G10" s="20">
        <v>32</v>
      </c>
      <c r="I10" s="20">
        <v>32</v>
      </c>
      <c r="K10" s="20">
        <f t="shared" si="0"/>
        <v>64</v>
      </c>
      <c r="L10" s="13"/>
      <c r="M10" s="77">
        <v>18</v>
      </c>
      <c r="N10" s="21">
        <f>AVERAGE(G10,I10)</f>
        <v>32</v>
      </c>
      <c r="O10" s="34"/>
      <c r="P10" s="94">
        <v>40</v>
      </c>
      <c r="R10" s="25">
        <v>34</v>
      </c>
      <c r="T10" s="40">
        <f>SUM(P10:R10)</f>
        <v>74</v>
      </c>
      <c r="U10" s="30"/>
      <c r="V10" s="78">
        <v>7</v>
      </c>
      <c r="W10" s="35"/>
      <c r="X10" s="84">
        <f>SUM(M10,V10)</f>
        <v>25</v>
      </c>
      <c r="Y10" s="21">
        <f>AVERAGE(R10,P10,I10,G10)</f>
        <v>34.5</v>
      </c>
      <c r="Z10" s="34"/>
      <c r="AA10" s="20">
        <v>33</v>
      </c>
      <c r="AB10" s="43"/>
      <c r="AC10" s="20">
        <v>31</v>
      </c>
      <c r="AE10" s="20">
        <f>SUM(AA10:AC10)</f>
        <v>64</v>
      </c>
      <c r="AF10" s="30"/>
      <c r="AG10" s="78">
        <v>20</v>
      </c>
      <c r="AH10" s="35"/>
      <c r="AI10" s="44">
        <f>SUM(X10,AG10)</f>
        <v>45</v>
      </c>
      <c r="AJ10" s="35">
        <f>AVERAGE(AC10,AA10,R10,P10,I10,G10)</f>
        <v>33.666666666666664</v>
      </c>
      <c r="AK10" s="34"/>
      <c r="AL10" s="20" t="s">
        <v>23</v>
      </c>
      <c r="AM10" s="16"/>
      <c r="AN10" s="20" t="s">
        <v>23</v>
      </c>
      <c r="AO10" s="16"/>
      <c r="AP10" s="21">
        <f>SUM(AL10:AN10)</f>
        <v>0</v>
      </c>
      <c r="AQ10" s="16"/>
      <c r="AR10" s="78" t="s">
        <v>23</v>
      </c>
      <c r="AT10" s="44">
        <f>SUM(AR10,AI10)</f>
        <v>45</v>
      </c>
      <c r="AU10" s="45">
        <f>AVERAGE(G10,I10,P10,R10,AA10,AC10,AL10,AN10)</f>
        <v>33.666666666666664</v>
      </c>
      <c r="AV10" s="34"/>
      <c r="AW10" s="20" t="s">
        <v>23</v>
      </c>
      <c r="AX10" s="57"/>
      <c r="AY10" s="25" t="s">
        <v>23</v>
      </c>
      <c r="AZ10" s="57"/>
      <c r="BA10" s="25" t="s">
        <v>23</v>
      </c>
      <c r="BB10" s="16"/>
      <c r="BC10" s="78" t="s">
        <v>23</v>
      </c>
      <c r="BE10" s="44">
        <f>SUM(AT10,BC10)</f>
        <v>45</v>
      </c>
      <c r="BF10" s="55">
        <f>AVERAGE(AY10,AW10,AN10,AL10,AC10,AA10,R10,P10,I10,G10)</f>
        <v>33.666666666666664</v>
      </c>
      <c r="BG10" s="34"/>
      <c r="BH10" s="20" t="s">
        <v>23</v>
      </c>
      <c r="BI10" s="57"/>
      <c r="BJ10" s="25" t="s">
        <v>23</v>
      </c>
      <c r="BK10" s="57"/>
      <c r="BL10" s="20">
        <f t="shared" ref="BL10" si="18">SUM(BH10:BJ10)</f>
        <v>0</v>
      </c>
      <c r="BM10" s="16"/>
      <c r="BN10" s="78" t="s">
        <v>23</v>
      </c>
      <c r="BP10" s="44">
        <f>SUM(BE10,BN10)</f>
        <v>45</v>
      </c>
      <c r="BQ10" s="55">
        <f>AVERAGE(BH10:BJ10,AW10:AY10,AL10:AN10,AA10:AC10,P10:R10,G10:I10)</f>
        <v>33.666666666666664</v>
      </c>
      <c r="BR10" s="34"/>
      <c r="BS10" s="20" t="s">
        <v>23</v>
      </c>
      <c r="BT10" s="57"/>
      <c r="BU10" s="20" t="s">
        <v>23</v>
      </c>
      <c r="BV10" s="57"/>
      <c r="BW10" s="40">
        <f>SUM(BS10:BU10)</f>
        <v>0</v>
      </c>
      <c r="BX10" s="16"/>
      <c r="BY10" s="78" t="s">
        <v>23</v>
      </c>
      <c r="CA10" s="44">
        <f>SUM(BP10,BY10)</f>
        <v>45</v>
      </c>
      <c r="CB10" s="55">
        <f>AVERAGE(BU10,BS10,BJ10,BH10,AY10,AW10,AN10,AL10,AC10,AA10,R10,P10,I10,G10)</f>
        <v>33.666666666666664</v>
      </c>
      <c r="CC10" s="34"/>
      <c r="CD10" s="20" t="s">
        <v>23</v>
      </c>
      <c r="CE10" s="75"/>
      <c r="CF10" s="25" t="s">
        <v>23</v>
      </c>
      <c r="CG10" s="75"/>
      <c r="CH10" s="25" t="s">
        <v>23</v>
      </c>
      <c r="CI10" s="16"/>
      <c r="CJ10" s="78" t="s">
        <v>23</v>
      </c>
      <c r="CL10" s="44">
        <f>SUM(CA10,CJ10)</f>
        <v>45</v>
      </c>
      <c r="CM10" s="55">
        <f>AVERAGE(CF10,CD10,BU10,BS10,BJ10,BH10,AY10,AW10,AN10,AL10,AC10,AA10,R10,P10,I10,G10)</f>
        <v>33.666666666666664</v>
      </c>
    </row>
    <row r="11" spans="1:91" s="5" customFormat="1" ht="14.25" customHeight="1">
      <c r="A11" s="32" t="s">
        <v>5</v>
      </c>
      <c r="B11" s="22" t="s">
        <v>39</v>
      </c>
      <c r="C11" s="22" t="s">
        <v>40</v>
      </c>
      <c r="D11" s="26">
        <v>38641</v>
      </c>
      <c r="E11" s="27" t="s">
        <v>33</v>
      </c>
      <c r="F11" s="4"/>
      <c r="G11" s="20">
        <v>34</v>
      </c>
      <c r="I11" s="25">
        <v>29</v>
      </c>
      <c r="K11" s="20">
        <f t="shared" si="0"/>
        <v>63</v>
      </c>
      <c r="L11" s="13"/>
      <c r="M11" s="77">
        <v>19</v>
      </c>
      <c r="N11" s="21">
        <f t="shared" si="13"/>
        <v>31.5</v>
      </c>
      <c r="O11" s="34"/>
      <c r="P11" s="94">
        <v>36</v>
      </c>
      <c r="R11" s="25">
        <v>33</v>
      </c>
      <c r="T11" s="20">
        <f t="shared" si="2"/>
        <v>69</v>
      </c>
      <c r="U11" s="30"/>
      <c r="V11" s="78">
        <v>11</v>
      </c>
      <c r="W11" s="35"/>
      <c r="X11" s="84">
        <f t="shared" si="3"/>
        <v>30</v>
      </c>
      <c r="Y11" s="21">
        <f>AVERAGE(R11,P11,I11,G11)</f>
        <v>33</v>
      </c>
      <c r="Z11" s="34"/>
      <c r="AA11" s="20">
        <v>35</v>
      </c>
      <c r="AB11" s="43"/>
      <c r="AC11" s="20">
        <v>31</v>
      </c>
      <c r="AE11" s="20">
        <f t="shared" ref="AE11:AE47" si="19">SUM(AA11:AC11)</f>
        <v>66</v>
      </c>
      <c r="AF11" s="30"/>
      <c r="AG11" s="78">
        <v>14</v>
      </c>
      <c r="AH11" s="35"/>
      <c r="AI11" s="44">
        <f t="shared" si="15"/>
        <v>44</v>
      </c>
      <c r="AJ11" s="35">
        <f t="shared" si="4"/>
        <v>33</v>
      </c>
      <c r="AK11" s="34"/>
      <c r="AL11" s="20" t="s">
        <v>23</v>
      </c>
      <c r="AM11" s="16"/>
      <c r="AN11" s="20" t="s">
        <v>23</v>
      </c>
      <c r="AO11" s="16"/>
      <c r="AP11" s="20">
        <f>SUM(AL11:AN11)</f>
        <v>0</v>
      </c>
      <c r="AQ11" s="16"/>
      <c r="AR11" s="78" t="s">
        <v>23</v>
      </c>
      <c r="AT11" s="44">
        <f>SUM(AR11,AI11)</f>
        <v>44</v>
      </c>
      <c r="AU11" s="45">
        <f t="shared" si="5"/>
        <v>33</v>
      </c>
      <c r="AV11" s="34"/>
      <c r="AW11" s="20" t="s">
        <v>23</v>
      </c>
      <c r="AX11" s="57"/>
      <c r="AY11" s="25" t="s">
        <v>23</v>
      </c>
      <c r="AZ11" s="57"/>
      <c r="BA11" s="25" t="s">
        <v>23</v>
      </c>
      <c r="BB11" s="16"/>
      <c r="BC11" s="78" t="s">
        <v>23</v>
      </c>
      <c r="BE11" s="44">
        <f>SUM(AT11,BC11)</f>
        <v>44</v>
      </c>
      <c r="BF11" s="55">
        <f t="shared" si="6"/>
        <v>33</v>
      </c>
      <c r="BG11" s="34"/>
      <c r="BH11" s="20" t="s">
        <v>23</v>
      </c>
      <c r="BI11" s="57"/>
      <c r="BJ11" s="25" t="s">
        <v>23</v>
      </c>
      <c r="BK11" s="57"/>
      <c r="BL11" s="20">
        <f>SUM(BH11:BJ11)</f>
        <v>0</v>
      </c>
      <c r="BM11" s="16"/>
      <c r="BN11" s="78" t="s">
        <v>23</v>
      </c>
      <c r="BP11" s="44">
        <f>SUM(BE11,BN11)</f>
        <v>44</v>
      </c>
      <c r="BQ11" s="55">
        <f t="shared" si="7"/>
        <v>33</v>
      </c>
      <c r="BR11" s="34"/>
      <c r="BS11" s="20" t="s">
        <v>23</v>
      </c>
      <c r="BT11" s="57"/>
      <c r="BU11" s="20" t="s">
        <v>23</v>
      </c>
      <c r="BV11" s="57"/>
      <c r="BW11" s="20">
        <f t="shared" ref="BW11" si="20">SUM(BS11:BU11)</f>
        <v>0</v>
      </c>
      <c r="BX11" s="16"/>
      <c r="BY11" s="78" t="s">
        <v>23</v>
      </c>
      <c r="CA11" s="44">
        <f t="shared" ref="CA11" si="21">SUM(BP11,BY11)</f>
        <v>44</v>
      </c>
      <c r="CB11" s="55">
        <f t="shared" si="10"/>
        <v>33</v>
      </c>
      <c r="CC11" s="34"/>
      <c r="CD11" s="20" t="s">
        <v>23</v>
      </c>
      <c r="CE11" s="75"/>
      <c r="CF11" s="25" t="s">
        <v>23</v>
      </c>
      <c r="CG11" s="75"/>
      <c r="CH11" s="25" t="s">
        <v>23</v>
      </c>
      <c r="CI11" s="16"/>
      <c r="CJ11" s="78" t="s">
        <v>23</v>
      </c>
      <c r="CL11" s="44">
        <f t="shared" ref="CL11" si="22">SUM(CA11,CJ11)</f>
        <v>44</v>
      </c>
      <c r="CM11" s="55">
        <f t="shared" si="12"/>
        <v>33</v>
      </c>
    </row>
    <row r="12" spans="1:91" s="5" customFormat="1" ht="12" customHeight="1">
      <c r="A12" s="32" t="s">
        <v>23</v>
      </c>
      <c r="B12" s="22" t="s">
        <v>120</v>
      </c>
      <c r="C12" s="22" t="s">
        <v>121</v>
      </c>
      <c r="D12" s="80">
        <v>33608</v>
      </c>
      <c r="E12" s="28" t="s">
        <v>122</v>
      </c>
      <c r="F12" s="6"/>
      <c r="G12" s="25">
        <v>28</v>
      </c>
      <c r="I12" s="20">
        <v>30</v>
      </c>
      <c r="K12" s="25">
        <f t="shared" si="0"/>
        <v>58</v>
      </c>
      <c r="L12" s="13"/>
      <c r="M12" s="77">
        <v>24</v>
      </c>
      <c r="N12" s="78">
        <f>AVERAGE(G12,I12)</f>
        <v>29</v>
      </c>
      <c r="O12" s="34"/>
      <c r="P12" s="94" t="s">
        <v>23</v>
      </c>
      <c r="R12" s="25" t="s">
        <v>23</v>
      </c>
      <c r="T12" s="20">
        <f t="shared" ref="T12:T17" si="23">SUM(P12:R12)</f>
        <v>0</v>
      </c>
      <c r="U12" s="30"/>
      <c r="V12" s="78" t="s">
        <v>23</v>
      </c>
      <c r="W12" s="35"/>
      <c r="X12" s="84">
        <f t="shared" ref="X12:X17" si="24">SUM(M12,V12)</f>
        <v>24</v>
      </c>
      <c r="Y12" s="67">
        <f>AVERAGE(R12,P12,I12,G12)</f>
        <v>29</v>
      </c>
      <c r="Z12" s="34"/>
      <c r="AA12" s="20">
        <v>31</v>
      </c>
      <c r="AB12" s="43"/>
      <c r="AC12" s="20">
        <v>33</v>
      </c>
      <c r="AE12" s="20">
        <f t="shared" ref="AE12:AE17" si="25">SUM(AA12:AC12)</f>
        <v>64</v>
      </c>
      <c r="AF12" s="30"/>
      <c r="AG12" s="78">
        <v>20</v>
      </c>
      <c r="AH12" s="35"/>
      <c r="AI12" s="44">
        <f t="shared" ref="AI12:AI17" si="26">SUM(X12,AG12)</f>
        <v>44</v>
      </c>
      <c r="AJ12" s="35">
        <f t="shared" ref="AJ12:AJ17" si="27">AVERAGE(AC12,AA12,R12,P12,I12,G12)</f>
        <v>30.5</v>
      </c>
      <c r="AK12" s="34"/>
      <c r="AL12" s="20" t="s">
        <v>23</v>
      </c>
      <c r="AM12" s="16"/>
      <c r="AN12" s="20" t="s">
        <v>23</v>
      </c>
      <c r="AO12" s="16"/>
      <c r="AP12" s="21">
        <f t="shared" ref="AP12" si="28">SUM(AL12:AN12)</f>
        <v>0</v>
      </c>
      <c r="AQ12" s="16"/>
      <c r="AR12" s="78" t="s">
        <v>23</v>
      </c>
      <c r="AT12" s="44">
        <f t="shared" ref="AT12" si="29">SUM(AR12,AI12)</f>
        <v>44</v>
      </c>
      <c r="AU12" s="45">
        <f t="shared" ref="AU12:AU17" si="30">AVERAGE(G12,I12,P12,R12,AA12,AC12,AL12,AN12)</f>
        <v>30.5</v>
      </c>
      <c r="AV12" s="34"/>
      <c r="AW12" s="20" t="s">
        <v>23</v>
      </c>
      <c r="AX12" s="57"/>
      <c r="AY12" s="25" t="s">
        <v>23</v>
      </c>
      <c r="AZ12" s="57"/>
      <c r="BA12" s="25" t="s">
        <v>23</v>
      </c>
      <c r="BB12" s="16"/>
      <c r="BC12" s="78" t="s">
        <v>23</v>
      </c>
      <c r="BE12" s="44">
        <f t="shared" ref="BE12" si="31">SUM(AT12,BC12)</f>
        <v>44</v>
      </c>
      <c r="BF12" s="55">
        <f t="shared" ref="BF12:BF17" si="32">AVERAGE(AY12,AW12,AN12,AL12,AC12,AA12,R12,P12,I12,G12)</f>
        <v>30.5</v>
      </c>
      <c r="BG12" s="34"/>
      <c r="BH12" s="20" t="s">
        <v>23</v>
      </c>
      <c r="BI12" s="57"/>
      <c r="BJ12" s="25" t="s">
        <v>23</v>
      </c>
      <c r="BK12" s="57"/>
      <c r="BL12" s="20">
        <f t="shared" ref="BL12" si="33">SUM(BH12:BJ12)</f>
        <v>0</v>
      </c>
      <c r="BM12" s="16"/>
      <c r="BN12" s="78" t="s">
        <v>23</v>
      </c>
      <c r="BP12" s="44">
        <f t="shared" ref="BP12" si="34">SUM(BE12,BN12)</f>
        <v>44</v>
      </c>
      <c r="BQ12" s="55">
        <f t="shared" ref="BQ12:BQ17" si="35">AVERAGE(BH12:BJ12,AW12:AY12,AL12:AN12,AA12:AC12,P12:R12,G12:I12)</f>
        <v>30.5</v>
      </c>
      <c r="BR12" s="34"/>
      <c r="BS12" s="20" t="s">
        <v>23</v>
      </c>
      <c r="BT12" s="57"/>
      <c r="BU12" s="20" t="s">
        <v>23</v>
      </c>
      <c r="BV12" s="57"/>
      <c r="BW12" s="20">
        <f t="shared" ref="BW12:BW17" si="36">SUM(BS12:BU12)</f>
        <v>0</v>
      </c>
      <c r="BX12" s="16"/>
      <c r="BY12" s="78" t="s">
        <v>23</v>
      </c>
      <c r="CA12" s="44">
        <f t="shared" ref="CA12:CA17" si="37">SUM(BP12,BY12)</f>
        <v>44</v>
      </c>
      <c r="CB12" s="55">
        <f t="shared" ref="CB12:CB17" si="38">AVERAGE(BU12,BS12,BJ12,BH12,AY12,AW12,AN12,AL12,AC12,AA12,R12,P12,I12,G12)</f>
        <v>30.5</v>
      </c>
      <c r="CC12" s="34"/>
      <c r="CD12" s="20" t="s">
        <v>23</v>
      </c>
      <c r="CE12" s="75"/>
      <c r="CF12" s="25" t="s">
        <v>23</v>
      </c>
      <c r="CG12" s="75"/>
      <c r="CH12" s="25" t="s">
        <v>23</v>
      </c>
      <c r="CI12" s="16"/>
      <c r="CJ12" s="78" t="s">
        <v>23</v>
      </c>
      <c r="CL12" s="44">
        <f t="shared" ref="CL12:CL17" si="39">SUM(CA12,CJ12)</f>
        <v>44</v>
      </c>
      <c r="CM12" s="55">
        <f t="shared" ref="CM12:CM17" si="40">AVERAGE(CF12,CD12,BU12,BS12,BJ12,BH12,AY12,AW12,AN12,AL12,AC12,AA12,R12,P12,I12,G12)</f>
        <v>30.5</v>
      </c>
    </row>
    <row r="13" spans="1:91" s="5" customFormat="1" ht="12" customHeight="1">
      <c r="A13" s="32" t="s">
        <v>7</v>
      </c>
      <c r="B13" s="22" t="s">
        <v>64</v>
      </c>
      <c r="C13" s="22" t="s">
        <v>65</v>
      </c>
      <c r="D13" s="26">
        <v>196</v>
      </c>
      <c r="E13" s="28" t="s">
        <v>33</v>
      </c>
      <c r="F13" s="4"/>
      <c r="G13" s="20" t="s">
        <v>23</v>
      </c>
      <c r="I13" s="25" t="s">
        <v>23</v>
      </c>
      <c r="K13" s="78">
        <f>SUM(G13,I13)</f>
        <v>0</v>
      </c>
      <c r="L13" s="13"/>
      <c r="M13" s="77" t="s">
        <v>23</v>
      </c>
      <c r="N13" s="21" t="e">
        <f>AVERAGE(G13,I13)</f>
        <v>#DIV/0!</v>
      </c>
      <c r="O13" s="34"/>
      <c r="P13" s="94">
        <v>35</v>
      </c>
      <c r="R13" s="25">
        <v>30</v>
      </c>
      <c r="T13" s="20">
        <f t="shared" si="23"/>
        <v>65</v>
      </c>
      <c r="U13" s="30"/>
      <c r="V13" s="78">
        <v>18</v>
      </c>
      <c r="W13" s="35"/>
      <c r="X13" s="84">
        <f t="shared" si="24"/>
        <v>18</v>
      </c>
      <c r="Y13" s="21">
        <f t="shared" ref="Y13" si="41">AVERAGE(R13,P13,I13,G13)</f>
        <v>32.5</v>
      </c>
      <c r="Z13" s="34"/>
      <c r="AA13" s="25">
        <v>29</v>
      </c>
      <c r="AB13" s="43"/>
      <c r="AC13" s="20">
        <v>31</v>
      </c>
      <c r="AE13" s="20">
        <f t="shared" si="25"/>
        <v>60</v>
      </c>
      <c r="AF13" s="30"/>
      <c r="AG13" s="78">
        <v>25</v>
      </c>
      <c r="AH13" s="35"/>
      <c r="AI13" s="44">
        <f t="shared" si="26"/>
        <v>43</v>
      </c>
      <c r="AJ13" s="35">
        <f t="shared" si="27"/>
        <v>31.25</v>
      </c>
      <c r="AK13" s="34"/>
      <c r="AL13" s="20" t="s">
        <v>23</v>
      </c>
      <c r="AM13" s="16"/>
      <c r="AN13" s="20" t="s">
        <v>23</v>
      </c>
      <c r="AO13" s="16"/>
      <c r="AP13" s="21">
        <f t="shared" ref="AP13" si="42">SUM(AL13:AN13)</f>
        <v>0</v>
      </c>
      <c r="AQ13" s="16"/>
      <c r="AR13" s="78" t="s">
        <v>23</v>
      </c>
      <c r="AT13" s="44">
        <f t="shared" ref="AT13" si="43">SUM(AR13,AI13)</f>
        <v>43</v>
      </c>
      <c r="AU13" s="45">
        <f t="shared" si="30"/>
        <v>31.25</v>
      </c>
      <c r="AV13" s="34"/>
      <c r="AW13" s="20" t="s">
        <v>23</v>
      </c>
      <c r="AX13" s="57"/>
      <c r="AY13" s="25" t="s">
        <v>23</v>
      </c>
      <c r="AZ13" s="57"/>
      <c r="BA13" s="25" t="s">
        <v>23</v>
      </c>
      <c r="BB13" s="16"/>
      <c r="BC13" s="78" t="s">
        <v>23</v>
      </c>
      <c r="BE13" s="44">
        <f>SUM(AT13,BC13)</f>
        <v>43</v>
      </c>
      <c r="BF13" s="55">
        <f t="shared" si="32"/>
        <v>31.25</v>
      </c>
      <c r="BG13" s="34"/>
      <c r="BH13" s="20" t="s">
        <v>23</v>
      </c>
      <c r="BI13" s="57"/>
      <c r="BJ13" s="25" t="s">
        <v>23</v>
      </c>
      <c r="BK13" s="57"/>
      <c r="BL13" s="20">
        <f>SUM(BH13:BJ13)</f>
        <v>0</v>
      </c>
      <c r="BM13" s="16"/>
      <c r="BN13" s="78" t="s">
        <v>23</v>
      </c>
      <c r="BP13" s="44">
        <f>SUM(BE13,BN13)</f>
        <v>43</v>
      </c>
      <c r="BQ13" s="55">
        <f t="shared" si="35"/>
        <v>31.25</v>
      </c>
      <c r="BR13" s="34"/>
      <c r="BS13" s="20" t="s">
        <v>23</v>
      </c>
      <c r="BT13" s="57"/>
      <c r="BU13" s="20" t="s">
        <v>23</v>
      </c>
      <c r="BV13" s="57"/>
      <c r="BW13" s="20">
        <f t="shared" si="36"/>
        <v>0</v>
      </c>
      <c r="BX13" s="16"/>
      <c r="BY13" s="78" t="s">
        <v>23</v>
      </c>
      <c r="CA13" s="44">
        <f t="shared" si="37"/>
        <v>43</v>
      </c>
      <c r="CB13" s="55">
        <f t="shared" si="38"/>
        <v>31.25</v>
      </c>
      <c r="CC13" s="34"/>
      <c r="CD13" s="20" t="s">
        <v>23</v>
      </c>
      <c r="CE13" s="75"/>
      <c r="CF13" s="25" t="s">
        <v>23</v>
      </c>
      <c r="CG13" s="75"/>
      <c r="CH13" s="25" t="s">
        <v>23</v>
      </c>
      <c r="CI13" s="16"/>
      <c r="CJ13" s="78" t="s">
        <v>23</v>
      </c>
      <c r="CL13" s="44">
        <f t="shared" si="39"/>
        <v>43</v>
      </c>
      <c r="CM13" s="55">
        <f t="shared" si="40"/>
        <v>31.25</v>
      </c>
    </row>
    <row r="14" spans="1:91" s="5" customFormat="1" ht="12" customHeight="1">
      <c r="A14" s="32" t="s">
        <v>8</v>
      </c>
      <c r="B14" s="22" t="s">
        <v>66</v>
      </c>
      <c r="C14" s="22" t="s">
        <v>67</v>
      </c>
      <c r="D14" s="26">
        <v>41340</v>
      </c>
      <c r="E14" s="28" t="s">
        <v>68</v>
      </c>
      <c r="F14" s="6"/>
      <c r="G14" s="20">
        <v>33</v>
      </c>
      <c r="I14" s="20">
        <v>35</v>
      </c>
      <c r="K14" s="20">
        <f t="shared" ref="K14" si="44">SUM(G14+I14)</f>
        <v>68</v>
      </c>
      <c r="L14" s="13"/>
      <c r="M14" s="77">
        <v>10</v>
      </c>
      <c r="N14" s="21">
        <f t="shared" ref="N14" si="45">AVERAGE(G14,I14)</f>
        <v>34</v>
      </c>
      <c r="O14" s="34"/>
      <c r="P14" s="94">
        <v>35</v>
      </c>
      <c r="R14" s="25">
        <v>32</v>
      </c>
      <c r="T14" s="20">
        <f t="shared" si="23"/>
        <v>67</v>
      </c>
      <c r="U14" s="30"/>
      <c r="V14" s="78">
        <v>15</v>
      </c>
      <c r="W14" s="35"/>
      <c r="X14" s="84">
        <f t="shared" si="24"/>
        <v>25</v>
      </c>
      <c r="Y14" s="21">
        <f t="shared" ref="Y14" si="46">AVERAGE(R14,P14,I14,G14)</f>
        <v>33.75</v>
      </c>
      <c r="Z14" s="34"/>
      <c r="AA14" s="40">
        <v>36</v>
      </c>
      <c r="AB14" s="43"/>
      <c r="AC14" s="25">
        <v>29</v>
      </c>
      <c r="AE14" s="20">
        <f t="shared" si="25"/>
        <v>65</v>
      </c>
      <c r="AF14" s="30"/>
      <c r="AG14" s="78">
        <v>17</v>
      </c>
      <c r="AH14" s="35"/>
      <c r="AI14" s="44">
        <f t="shared" si="26"/>
        <v>42</v>
      </c>
      <c r="AJ14" s="35">
        <f t="shared" si="27"/>
        <v>33.333333333333336</v>
      </c>
      <c r="AK14" s="34"/>
      <c r="AL14" s="20" t="s">
        <v>23</v>
      </c>
      <c r="AM14" s="16"/>
      <c r="AN14" s="20" t="s">
        <v>23</v>
      </c>
      <c r="AO14" s="16"/>
      <c r="AP14" s="20">
        <f t="shared" ref="AP14" si="47">SUM(AL14:AN14)</f>
        <v>0</v>
      </c>
      <c r="AQ14" s="16"/>
      <c r="AR14" s="78" t="s">
        <v>23</v>
      </c>
      <c r="AT14" s="44">
        <f t="shared" ref="AT14" si="48">SUM(AR14,AI14)</f>
        <v>42</v>
      </c>
      <c r="AU14" s="45">
        <f t="shared" si="30"/>
        <v>33.333333333333336</v>
      </c>
      <c r="AV14" s="34"/>
      <c r="AW14" s="20" t="s">
        <v>23</v>
      </c>
      <c r="AX14" s="57"/>
      <c r="AY14" s="25" t="s">
        <v>23</v>
      </c>
      <c r="AZ14" s="57"/>
      <c r="BA14" s="25" t="s">
        <v>23</v>
      </c>
      <c r="BB14" s="16"/>
      <c r="BC14" s="78" t="s">
        <v>23</v>
      </c>
      <c r="BE14" s="44">
        <f t="shared" ref="BE14" si="49">SUM(AT14,BC14)</f>
        <v>42</v>
      </c>
      <c r="BF14" s="55">
        <f t="shared" si="32"/>
        <v>33.333333333333336</v>
      </c>
      <c r="BG14" s="34"/>
      <c r="BH14" s="20" t="s">
        <v>23</v>
      </c>
      <c r="BI14" s="57"/>
      <c r="BJ14" s="25" t="s">
        <v>23</v>
      </c>
      <c r="BK14" s="57"/>
      <c r="BL14" s="20">
        <f t="shared" ref="BL14" si="50">SUM(BH14:BJ14)</f>
        <v>0</v>
      </c>
      <c r="BM14" s="16"/>
      <c r="BN14" s="78" t="s">
        <v>23</v>
      </c>
      <c r="BP14" s="44">
        <f t="shared" ref="BP14" si="51">SUM(BE14,BN14)</f>
        <v>42</v>
      </c>
      <c r="BQ14" s="55">
        <f t="shared" si="35"/>
        <v>33.333333333333336</v>
      </c>
      <c r="BR14" s="34"/>
      <c r="BS14" s="20" t="s">
        <v>23</v>
      </c>
      <c r="BT14" s="57"/>
      <c r="BU14" s="20" t="s">
        <v>23</v>
      </c>
      <c r="BV14" s="57"/>
      <c r="BW14" s="20">
        <f t="shared" si="36"/>
        <v>0</v>
      </c>
      <c r="BX14" s="16"/>
      <c r="BY14" s="78" t="s">
        <v>23</v>
      </c>
      <c r="CA14" s="44">
        <f t="shared" si="37"/>
        <v>42</v>
      </c>
      <c r="CB14" s="55">
        <f t="shared" si="38"/>
        <v>33.333333333333336</v>
      </c>
      <c r="CC14" s="34"/>
      <c r="CD14" s="20" t="s">
        <v>23</v>
      </c>
      <c r="CE14" s="75"/>
      <c r="CF14" s="25" t="s">
        <v>23</v>
      </c>
      <c r="CG14" s="75"/>
      <c r="CH14" s="25" t="s">
        <v>23</v>
      </c>
      <c r="CI14" s="16"/>
      <c r="CJ14" s="78" t="s">
        <v>23</v>
      </c>
      <c r="CL14" s="44">
        <f t="shared" si="39"/>
        <v>42</v>
      </c>
      <c r="CM14" s="55">
        <f t="shared" si="40"/>
        <v>33.333333333333336</v>
      </c>
    </row>
    <row r="15" spans="1:91" s="5" customFormat="1" ht="12.75" customHeight="1">
      <c r="A15" s="32" t="s">
        <v>9</v>
      </c>
      <c r="B15" s="22" t="s">
        <v>54</v>
      </c>
      <c r="C15" s="22" t="s">
        <v>55</v>
      </c>
      <c r="D15" s="26">
        <v>48942</v>
      </c>
      <c r="E15" s="28" t="s">
        <v>33</v>
      </c>
      <c r="F15" s="6"/>
      <c r="G15" s="20">
        <v>32</v>
      </c>
      <c r="I15" s="20">
        <v>33</v>
      </c>
      <c r="K15" s="20">
        <f t="shared" ref="K15" si="52">SUM(G15+I15)</f>
        <v>65</v>
      </c>
      <c r="L15" s="13"/>
      <c r="M15" s="77">
        <v>17</v>
      </c>
      <c r="N15" s="21">
        <f>AVERAGE(G15,I15)</f>
        <v>32.5</v>
      </c>
      <c r="O15" s="34"/>
      <c r="P15" s="94">
        <v>32</v>
      </c>
      <c r="R15" s="25">
        <v>28</v>
      </c>
      <c r="T15" s="20">
        <f t="shared" si="23"/>
        <v>60</v>
      </c>
      <c r="U15" s="30"/>
      <c r="V15" s="78">
        <v>23</v>
      </c>
      <c r="W15" s="35"/>
      <c r="X15" s="84">
        <f t="shared" si="24"/>
        <v>40</v>
      </c>
      <c r="Y15" s="21">
        <f>AVERAGE(R15,P15,I15,G15)</f>
        <v>31.25</v>
      </c>
      <c r="Z15" s="34"/>
      <c r="AA15" s="20" t="s">
        <v>23</v>
      </c>
      <c r="AB15" s="43"/>
      <c r="AC15" s="20" t="s">
        <v>23</v>
      </c>
      <c r="AE15" s="20">
        <f t="shared" si="25"/>
        <v>0</v>
      </c>
      <c r="AF15" s="30"/>
      <c r="AG15" s="78" t="s">
        <v>23</v>
      </c>
      <c r="AH15" s="35"/>
      <c r="AI15" s="44">
        <f t="shared" si="26"/>
        <v>40</v>
      </c>
      <c r="AJ15" s="35">
        <f t="shared" si="27"/>
        <v>31.25</v>
      </c>
      <c r="AK15" s="34"/>
      <c r="AL15" s="20" t="s">
        <v>23</v>
      </c>
      <c r="AM15" s="16"/>
      <c r="AN15" s="20" t="s">
        <v>23</v>
      </c>
      <c r="AO15" s="16"/>
      <c r="AP15" s="20">
        <f t="shared" ref="AP15" si="53">SUM(AL15:AN15)</f>
        <v>0</v>
      </c>
      <c r="AQ15" s="16"/>
      <c r="AR15" s="78" t="s">
        <v>23</v>
      </c>
      <c r="AT15" s="44">
        <f t="shared" ref="AT15" si="54">SUM(AR15,AI15)</f>
        <v>40</v>
      </c>
      <c r="AU15" s="45">
        <f t="shared" si="30"/>
        <v>31.25</v>
      </c>
      <c r="AV15" s="34"/>
      <c r="AW15" s="20" t="s">
        <v>23</v>
      </c>
      <c r="AX15" s="57"/>
      <c r="AY15" s="25" t="s">
        <v>23</v>
      </c>
      <c r="AZ15" s="57"/>
      <c r="BA15" s="25" t="s">
        <v>23</v>
      </c>
      <c r="BB15" s="16"/>
      <c r="BC15" s="78" t="s">
        <v>23</v>
      </c>
      <c r="BE15" s="44">
        <f t="shared" ref="BE15" si="55">SUM(AT15,BC15)</f>
        <v>40</v>
      </c>
      <c r="BF15" s="55">
        <f t="shared" si="32"/>
        <v>31.25</v>
      </c>
      <c r="BG15" s="34"/>
      <c r="BH15" s="20" t="s">
        <v>23</v>
      </c>
      <c r="BI15" s="57"/>
      <c r="BJ15" s="25" t="s">
        <v>23</v>
      </c>
      <c r="BK15" s="57"/>
      <c r="BL15" s="20">
        <f t="shared" ref="BL15" si="56">SUM(BH15:BJ15)</f>
        <v>0</v>
      </c>
      <c r="BM15" s="16"/>
      <c r="BN15" s="78" t="s">
        <v>23</v>
      </c>
      <c r="BP15" s="44">
        <f t="shared" ref="BP15" si="57">SUM(BE15,BN15)</f>
        <v>40</v>
      </c>
      <c r="BQ15" s="55">
        <f t="shared" si="35"/>
        <v>31.25</v>
      </c>
      <c r="BR15" s="34"/>
      <c r="BS15" s="20" t="s">
        <v>23</v>
      </c>
      <c r="BT15" s="57"/>
      <c r="BU15" s="20" t="s">
        <v>23</v>
      </c>
      <c r="BV15" s="57"/>
      <c r="BW15" s="20">
        <f t="shared" si="36"/>
        <v>0</v>
      </c>
      <c r="BX15" s="16"/>
      <c r="BY15" s="78" t="s">
        <v>23</v>
      </c>
      <c r="CA15" s="44">
        <f t="shared" si="37"/>
        <v>40</v>
      </c>
      <c r="CB15" s="55">
        <f t="shared" si="38"/>
        <v>31.25</v>
      </c>
      <c r="CC15" s="34"/>
      <c r="CD15" s="20" t="s">
        <v>23</v>
      </c>
      <c r="CE15" s="75"/>
      <c r="CF15" s="25" t="s">
        <v>23</v>
      </c>
      <c r="CG15" s="75"/>
      <c r="CH15" s="25" t="s">
        <v>23</v>
      </c>
      <c r="CI15" s="16"/>
      <c r="CJ15" s="78" t="s">
        <v>23</v>
      </c>
      <c r="CL15" s="44">
        <f t="shared" si="39"/>
        <v>40</v>
      </c>
      <c r="CM15" s="55">
        <f t="shared" si="40"/>
        <v>31.25</v>
      </c>
    </row>
    <row r="16" spans="1:91" s="5" customFormat="1" ht="11.25" customHeight="1">
      <c r="A16" s="32" t="s">
        <v>10</v>
      </c>
      <c r="B16" s="22" t="s">
        <v>43</v>
      </c>
      <c r="C16" s="22" t="s">
        <v>44</v>
      </c>
      <c r="D16" s="26">
        <v>65719</v>
      </c>
      <c r="E16" s="28" t="s">
        <v>45</v>
      </c>
      <c r="F16" s="6"/>
      <c r="G16" s="20" t="s">
        <v>23</v>
      </c>
      <c r="I16" s="25" t="s">
        <v>23</v>
      </c>
      <c r="K16" s="78">
        <f>SUM(G16,I16)</f>
        <v>0</v>
      </c>
      <c r="L16" s="13"/>
      <c r="M16" s="77" t="s">
        <v>23</v>
      </c>
      <c r="N16" s="21" t="e">
        <f>AVERAGE(G16,I16)</f>
        <v>#DIV/0!</v>
      </c>
      <c r="O16" s="34"/>
      <c r="P16" s="94">
        <v>29</v>
      </c>
      <c r="R16" s="25">
        <v>33</v>
      </c>
      <c r="T16" s="20">
        <f t="shared" si="23"/>
        <v>62</v>
      </c>
      <c r="U16" s="30"/>
      <c r="V16" s="78">
        <v>22</v>
      </c>
      <c r="W16" s="35"/>
      <c r="X16" s="84">
        <f t="shared" si="24"/>
        <v>22</v>
      </c>
      <c r="Y16" s="21">
        <f>AVERAGE(R16,P16,I16,G16)</f>
        <v>31</v>
      </c>
      <c r="Z16" s="34"/>
      <c r="AA16" s="20">
        <v>33</v>
      </c>
      <c r="AB16" s="43"/>
      <c r="AC16" s="20">
        <v>32</v>
      </c>
      <c r="AE16" s="20">
        <f t="shared" si="25"/>
        <v>65</v>
      </c>
      <c r="AF16" s="30"/>
      <c r="AG16" s="78">
        <v>17</v>
      </c>
      <c r="AH16" s="35"/>
      <c r="AI16" s="44">
        <f t="shared" si="26"/>
        <v>39</v>
      </c>
      <c r="AJ16" s="35">
        <f t="shared" si="27"/>
        <v>31.75</v>
      </c>
      <c r="AK16" s="34"/>
      <c r="AL16" s="20" t="s">
        <v>23</v>
      </c>
      <c r="AM16" s="16"/>
      <c r="AN16" s="20" t="s">
        <v>23</v>
      </c>
      <c r="AO16" s="16"/>
      <c r="AP16" s="21">
        <f>SUM(AL16:AN16)</f>
        <v>0</v>
      </c>
      <c r="AQ16" s="16"/>
      <c r="AR16" s="78" t="s">
        <v>23</v>
      </c>
      <c r="AT16" s="44">
        <f>SUM(AR16,AI16)</f>
        <v>39</v>
      </c>
      <c r="AU16" s="45">
        <f t="shared" si="30"/>
        <v>31.75</v>
      </c>
      <c r="AV16" s="34"/>
      <c r="AW16" s="20" t="s">
        <v>23</v>
      </c>
      <c r="AX16" s="57"/>
      <c r="AY16" s="25" t="s">
        <v>23</v>
      </c>
      <c r="AZ16" s="57"/>
      <c r="BA16" s="25" t="s">
        <v>23</v>
      </c>
      <c r="BB16" s="16"/>
      <c r="BC16" s="78" t="s">
        <v>23</v>
      </c>
      <c r="BE16" s="44">
        <f>SUM(AT16,BC16)</f>
        <v>39</v>
      </c>
      <c r="BF16" s="55">
        <f t="shared" si="32"/>
        <v>31.75</v>
      </c>
      <c r="BG16" s="34"/>
      <c r="BH16" s="20" t="s">
        <v>23</v>
      </c>
      <c r="BI16" s="57"/>
      <c r="BJ16" s="25" t="s">
        <v>23</v>
      </c>
      <c r="BK16" s="57"/>
      <c r="BL16" s="20">
        <f>SUM(BH16:BJ16)</f>
        <v>0</v>
      </c>
      <c r="BM16" s="16"/>
      <c r="BN16" s="78" t="s">
        <v>23</v>
      </c>
      <c r="BP16" s="44">
        <f>SUM(BE16,BN16)</f>
        <v>39</v>
      </c>
      <c r="BQ16" s="55">
        <f t="shared" si="35"/>
        <v>31.75</v>
      </c>
      <c r="BR16" s="34"/>
      <c r="BS16" s="20" t="s">
        <v>23</v>
      </c>
      <c r="BT16" s="57"/>
      <c r="BU16" s="20" t="s">
        <v>23</v>
      </c>
      <c r="BV16" s="57"/>
      <c r="BW16" s="20">
        <f t="shared" si="36"/>
        <v>0</v>
      </c>
      <c r="BX16" s="16"/>
      <c r="BY16" s="78" t="s">
        <v>23</v>
      </c>
      <c r="CA16" s="44">
        <f t="shared" si="37"/>
        <v>39</v>
      </c>
      <c r="CB16" s="55">
        <f t="shared" si="38"/>
        <v>31.75</v>
      </c>
      <c r="CC16" s="34"/>
      <c r="CD16" s="20" t="s">
        <v>23</v>
      </c>
      <c r="CE16" s="75"/>
      <c r="CF16" s="25" t="s">
        <v>23</v>
      </c>
      <c r="CG16" s="75"/>
      <c r="CH16" s="25" t="s">
        <v>23</v>
      </c>
      <c r="CI16" s="16"/>
      <c r="CJ16" s="78" t="s">
        <v>23</v>
      </c>
      <c r="CL16" s="44">
        <f t="shared" si="39"/>
        <v>39</v>
      </c>
      <c r="CM16" s="55">
        <f t="shared" si="40"/>
        <v>31.75</v>
      </c>
    </row>
    <row r="17" spans="1:91" s="5" customFormat="1" ht="12" customHeight="1">
      <c r="A17" s="32" t="s">
        <v>23</v>
      </c>
      <c r="B17" s="22" t="s">
        <v>126</v>
      </c>
      <c r="C17" s="22" t="s">
        <v>127</v>
      </c>
      <c r="D17" s="26">
        <v>66101</v>
      </c>
      <c r="E17" s="28" t="s">
        <v>125</v>
      </c>
      <c r="F17" s="6"/>
      <c r="G17" s="20">
        <v>33</v>
      </c>
      <c r="I17" s="20">
        <v>34</v>
      </c>
      <c r="K17" s="20">
        <f>SUM(G17+I17)</f>
        <v>67</v>
      </c>
      <c r="L17" s="13"/>
      <c r="M17" s="78">
        <v>13</v>
      </c>
      <c r="N17" s="78">
        <f>AVERAGE(G17,I17)</f>
        <v>33.5</v>
      </c>
      <c r="O17" s="34"/>
      <c r="P17" s="94">
        <v>36</v>
      </c>
      <c r="R17" s="25">
        <v>28</v>
      </c>
      <c r="T17" s="20">
        <f t="shared" si="23"/>
        <v>64</v>
      </c>
      <c r="U17" s="30"/>
      <c r="V17" s="78">
        <v>20</v>
      </c>
      <c r="W17" s="35"/>
      <c r="X17" s="84">
        <f t="shared" si="24"/>
        <v>33</v>
      </c>
      <c r="Y17" s="62">
        <f>AVERAGE(G17,I17,P17,R17)</f>
        <v>32.75</v>
      </c>
      <c r="Z17" s="68"/>
      <c r="AA17" s="20">
        <v>35</v>
      </c>
      <c r="AB17" s="43"/>
      <c r="AC17" s="40">
        <v>36</v>
      </c>
      <c r="AE17" s="20">
        <f t="shared" si="25"/>
        <v>71</v>
      </c>
      <c r="AF17" s="30"/>
      <c r="AG17" s="78">
        <v>6</v>
      </c>
      <c r="AH17" s="35"/>
      <c r="AI17" s="44">
        <f t="shared" si="26"/>
        <v>39</v>
      </c>
      <c r="AJ17" s="35">
        <f t="shared" si="27"/>
        <v>33.666666666666664</v>
      </c>
      <c r="AK17" s="34"/>
      <c r="AL17" s="20" t="s">
        <v>23</v>
      </c>
      <c r="AM17" s="16"/>
      <c r="AN17" s="20" t="s">
        <v>23</v>
      </c>
      <c r="AO17" s="16"/>
      <c r="AP17" s="21">
        <f>SUM(AL17:AN17)</f>
        <v>0</v>
      </c>
      <c r="AQ17" s="16"/>
      <c r="AR17" s="78" t="s">
        <v>23</v>
      </c>
      <c r="AT17" s="44">
        <f>SUM(AR17,AI17)</f>
        <v>39</v>
      </c>
      <c r="AU17" s="45">
        <f t="shared" si="30"/>
        <v>33.666666666666664</v>
      </c>
      <c r="AV17" s="34"/>
      <c r="AW17" s="20" t="s">
        <v>23</v>
      </c>
      <c r="AX17" s="57"/>
      <c r="AY17" s="25" t="s">
        <v>23</v>
      </c>
      <c r="AZ17" s="57"/>
      <c r="BA17" s="25" t="s">
        <v>23</v>
      </c>
      <c r="BB17" s="16"/>
      <c r="BC17" s="78" t="s">
        <v>23</v>
      </c>
      <c r="BE17" s="44">
        <f>SUM(AT17,BC17)</f>
        <v>39</v>
      </c>
      <c r="BF17" s="55">
        <f t="shared" si="32"/>
        <v>33.666666666666664</v>
      </c>
      <c r="BG17" s="34"/>
      <c r="BH17" s="20" t="s">
        <v>23</v>
      </c>
      <c r="BI17" s="57"/>
      <c r="BJ17" s="25" t="s">
        <v>23</v>
      </c>
      <c r="BK17" s="57"/>
      <c r="BL17" s="20">
        <f>SUM(BH17:BJ17)</f>
        <v>0</v>
      </c>
      <c r="BM17" s="16"/>
      <c r="BN17" s="78" t="s">
        <v>23</v>
      </c>
      <c r="BP17" s="44">
        <f>SUM(BE17,BN17)</f>
        <v>39</v>
      </c>
      <c r="BQ17" s="55">
        <f t="shared" si="35"/>
        <v>33.666666666666664</v>
      </c>
      <c r="BR17" s="34"/>
      <c r="BS17" s="20" t="s">
        <v>23</v>
      </c>
      <c r="BT17" s="57"/>
      <c r="BU17" s="20" t="s">
        <v>23</v>
      </c>
      <c r="BV17" s="57"/>
      <c r="BW17" s="20">
        <f t="shared" si="36"/>
        <v>0</v>
      </c>
      <c r="BX17" s="16"/>
      <c r="BY17" s="78" t="s">
        <v>23</v>
      </c>
      <c r="CA17" s="44">
        <f t="shared" si="37"/>
        <v>39</v>
      </c>
      <c r="CB17" s="55">
        <f t="shared" si="38"/>
        <v>33.666666666666664</v>
      </c>
      <c r="CC17" s="34"/>
      <c r="CD17" s="20" t="s">
        <v>23</v>
      </c>
      <c r="CE17" s="75"/>
      <c r="CF17" s="25" t="s">
        <v>23</v>
      </c>
      <c r="CG17" s="75"/>
      <c r="CH17" s="25" t="s">
        <v>23</v>
      </c>
      <c r="CI17" s="16"/>
      <c r="CJ17" s="78" t="s">
        <v>23</v>
      </c>
      <c r="CL17" s="44">
        <f t="shared" si="39"/>
        <v>39</v>
      </c>
      <c r="CM17" s="55">
        <f t="shared" si="40"/>
        <v>33.666666666666664</v>
      </c>
    </row>
    <row r="18" spans="1:91" ht="12" customHeight="1">
      <c r="A18" s="32" t="s">
        <v>23</v>
      </c>
      <c r="B18" s="22" t="s">
        <v>93</v>
      </c>
      <c r="C18" s="22" t="s">
        <v>83</v>
      </c>
      <c r="D18" s="26">
        <v>35214</v>
      </c>
      <c r="E18" s="27" t="s">
        <v>71</v>
      </c>
      <c r="F18" s="6"/>
      <c r="G18" s="20">
        <v>34</v>
      </c>
      <c r="H18" s="5"/>
      <c r="I18" s="20">
        <v>35</v>
      </c>
      <c r="J18" s="5"/>
      <c r="K18" s="20">
        <f>SUM(G18+I18)</f>
        <v>69</v>
      </c>
      <c r="L18" s="13"/>
      <c r="M18" s="77">
        <v>9</v>
      </c>
      <c r="N18" s="78">
        <f t="shared" ref="N18" si="58">AVERAGE(G18,I18)</f>
        <v>34.5</v>
      </c>
      <c r="O18" s="33"/>
      <c r="P18" s="94">
        <v>35</v>
      </c>
      <c r="Q18" s="5"/>
      <c r="R18" s="25">
        <v>33</v>
      </c>
      <c r="S18" s="5"/>
      <c r="T18" s="20">
        <f t="shared" si="2"/>
        <v>68</v>
      </c>
      <c r="U18" s="30"/>
      <c r="V18" s="78">
        <v>13</v>
      </c>
      <c r="W18" s="35"/>
      <c r="X18" s="84">
        <f t="shared" si="3"/>
        <v>22</v>
      </c>
      <c r="Y18" s="35">
        <f>AVERAGE(P18:R18,G18:I18)</f>
        <v>34.25</v>
      </c>
      <c r="Z18" s="33"/>
      <c r="AA18" s="20">
        <v>32</v>
      </c>
      <c r="AB18" s="43"/>
      <c r="AC18" s="20">
        <v>33</v>
      </c>
      <c r="AD18" s="5"/>
      <c r="AE18" s="20">
        <f t="shared" si="19"/>
        <v>65</v>
      </c>
      <c r="AF18" s="30"/>
      <c r="AG18" s="78">
        <v>17</v>
      </c>
      <c r="AH18" s="35"/>
      <c r="AI18" s="44">
        <f t="shared" si="15"/>
        <v>39</v>
      </c>
      <c r="AJ18" s="35">
        <f t="shared" si="4"/>
        <v>33.666666666666664</v>
      </c>
      <c r="AK18" s="33"/>
      <c r="AL18" s="20" t="s">
        <v>23</v>
      </c>
      <c r="AN18" s="20" t="s">
        <v>23</v>
      </c>
      <c r="AP18" s="21">
        <f t="shared" ref="AP18" si="59">SUM(AL18:AN18)</f>
        <v>0</v>
      </c>
      <c r="AR18" s="78" t="s">
        <v>23</v>
      </c>
      <c r="AT18" s="44">
        <f t="shared" ref="AT18" si="60">SUM(AR18,AI18)</f>
        <v>39</v>
      </c>
      <c r="AU18" s="45">
        <f t="shared" ref="AU18" si="61">AVERAGE(G18,I18,P18,R18,AA18,AC18,AL18,AN18)</f>
        <v>33.666666666666664</v>
      </c>
      <c r="AV18" s="33"/>
      <c r="AW18" s="20" t="s">
        <v>23</v>
      </c>
      <c r="AX18" s="57"/>
      <c r="AY18" s="25" t="s">
        <v>23</v>
      </c>
      <c r="AZ18" s="57"/>
      <c r="BA18" s="25" t="s">
        <v>23</v>
      </c>
      <c r="BC18" s="78" t="s">
        <v>23</v>
      </c>
      <c r="BE18" s="44">
        <f t="shared" ref="BE18" si="62">SUM(AT18,BC18)</f>
        <v>39</v>
      </c>
      <c r="BF18" s="55">
        <f t="shared" ref="BF18" si="63">AVERAGE(AY18,AW18,AN18,AL18,AC18,AA18,R18,P18,I18,G18)</f>
        <v>33.666666666666664</v>
      </c>
      <c r="BG18" s="33"/>
      <c r="BH18" s="20" t="s">
        <v>23</v>
      </c>
      <c r="BI18" s="57"/>
      <c r="BJ18" s="25" t="s">
        <v>23</v>
      </c>
      <c r="BK18" s="57"/>
      <c r="BL18" s="20">
        <f t="shared" ref="BL18" si="64">SUM(BH18:BJ18)</f>
        <v>0</v>
      </c>
      <c r="BM18" s="16"/>
      <c r="BN18" s="78" t="s">
        <v>23</v>
      </c>
      <c r="BP18" s="44">
        <f t="shared" ref="BP18" si="65">SUM(BE18,BN18)</f>
        <v>39</v>
      </c>
      <c r="BQ18" s="55">
        <f t="shared" si="7"/>
        <v>33.666666666666664</v>
      </c>
      <c r="BR18" s="33"/>
      <c r="BS18" s="20" t="s">
        <v>23</v>
      </c>
      <c r="BT18" s="57"/>
      <c r="BU18" s="20" t="s">
        <v>23</v>
      </c>
      <c r="BV18" s="57"/>
      <c r="BW18" s="40">
        <f t="shared" ref="BW18" si="66">SUM(BS18:BU18)</f>
        <v>0</v>
      </c>
      <c r="BX18" s="16"/>
      <c r="BY18" s="78" t="s">
        <v>23</v>
      </c>
      <c r="BZ18" s="5"/>
      <c r="CA18" s="44">
        <f t="shared" ref="CA18" si="67">SUM(BP18,BY18)</f>
        <v>39</v>
      </c>
      <c r="CB18" s="55">
        <f t="shared" si="10"/>
        <v>33.666666666666664</v>
      </c>
      <c r="CC18" s="33"/>
      <c r="CD18" s="20" t="s">
        <v>23</v>
      </c>
      <c r="CE18" s="75"/>
      <c r="CF18" s="25" t="s">
        <v>23</v>
      </c>
      <c r="CG18" s="75"/>
      <c r="CH18" s="25" t="s">
        <v>23</v>
      </c>
      <c r="CI18" s="16"/>
      <c r="CJ18" s="78" t="s">
        <v>23</v>
      </c>
      <c r="CK18" s="5"/>
      <c r="CL18" s="44">
        <f t="shared" ref="CL18" si="68">SUM(CA18,CJ18)</f>
        <v>39</v>
      </c>
      <c r="CM18" s="55">
        <f t="shared" si="12"/>
        <v>33.666666666666664</v>
      </c>
    </row>
    <row r="19" spans="1:91" s="5" customFormat="1" ht="12" customHeight="1">
      <c r="A19" s="32" t="s">
        <v>13</v>
      </c>
      <c r="B19" s="22" t="s">
        <v>61</v>
      </c>
      <c r="C19" s="22" t="s">
        <v>62</v>
      </c>
      <c r="D19" s="26">
        <v>35539</v>
      </c>
      <c r="E19" s="27" t="s">
        <v>63</v>
      </c>
      <c r="F19" s="6"/>
      <c r="G19" s="25">
        <v>29</v>
      </c>
      <c r="I19" s="20">
        <v>30</v>
      </c>
      <c r="K19" s="25">
        <f t="shared" ref="K19" si="69">SUM(G19+I19)</f>
        <v>59</v>
      </c>
      <c r="L19" s="13"/>
      <c r="M19" s="77">
        <v>23</v>
      </c>
      <c r="N19" s="21">
        <f>AVERAGE(G19,I19)</f>
        <v>29.5</v>
      </c>
      <c r="O19" s="34"/>
      <c r="P19" s="94" t="s">
        <v>23</v>
      </c>
      <c r="R19" s="25" t="s">
        <v>23</v>
      </c>
      <c r="T19" s="20">
        <f>SUM(P19:R19)</f>
        <v>0</v>
      </c>
      <c r="U19" s="30"/>
      <c r="V19" s="78" t="s">
        <v>23</v>
      </c>
      <c r="W19" s="35"/>
      <c r="X19" s="84">
        <f t="shared" ref="X19:X32" si="70">SUM(M19,V19)</f>
        <v>23</v>
      </c>
      <c r="Y19" s="21">
        <f t="shared" ref="Y19" si="71">AVERAGE(R19,P19,I19,G19)</f>
        <v>29.5</v>
      </c>
      <c r="Z19" s="34"/>
      <c r="AA19" s="40">
        <v>36</v>
      </c>
      <c r="AB19" s="43"/>
      <c r="AC19" s="20">
        <v>30</v>
      </c>
      <c r="AE19" s="20">
        <f t="shared" ref="AE19:AE32" si="72">SUM(AA19:AC19)</f>
        <v>66</v>
      </c>
      <c r="AF19" s="30"/>
      <c r="AG19" s="78">
        <v>14</v>
      </c>
      <c r="AH19" s="35"/>
      <c r="AI19" s="44">
        <f t="shared" ref="AI19:AI32" si="73">SUM(X19,AG19)</f>
        <v>37</v>
      </c>
      <c r="AJ19" s="35">
        <f t="shared" ref="AJ19:AJ32" si="74">AVERAGE(AC19,AA19,R19,P19,I19,G19)</f>
        <v>31.25</v>
      </c>
      <c r="AK19" s="34"/>
      <c r="AL19" s="20" t="s">
        <v>23</v>
      </c>
      <c r="AM19" s="16"/>
      <c r="AN19" s="20" t="s">
        <v>23</v>
      </c>
      <c r="AO19" s="16"/>
      <c r="AP19" s="20">
        <f>SUM(AL19:AN19)</f>
        <v>0</v>
      </c>
      <c r="AQ19" s="16"/>
      <c r="AR19" s="78" t="s">
        <v>23</v>
      </c>
      <c r="AT19" s="44">
        <f>SUM(AR19,AI19)</f>
        <v>37</v>
      </c>
      <c r="AU19" s="45">
        <f>AVERAGE(G19,I19,P19,R19,AA19,AC19,AL19,AN19)</f>
        <v>31.25</v>
      </c>
      <c r="AV19" s="34"/>
      <c r="AW19" s="20" t="s">
        <v>23</v>
      </c>
      <c r="AX19" s="57"/>
      <c r="AY19" s="25" t="s">
        <v>23</v>
      </c>
      <c r="AZ19" s="57"/>
      <c r="BA19" s="25" t="s">
        <v>23</v>
      </c>
      <c r="BB19" s="16"/>
      <c r="BC19" s="78" t="s">
        <v>23</v>
      </c>
      <c r="BE19" s="44">
        <f>SUM(AT19,BC19)</f>
        <v>37</v>
      </c>
      <c r="BF19" s="55">
        <f>AVERAGE(AY19,AW19,AN19,AL19,AC19,AA19,R19,P19,I19,G19)</f>
        <v>31.25</v>
      </c>
      <c r="BG19" s="34"/>
      <c r="BH19" s="20" t="s">
        <v>23</v>
      </c>
      <c r="BI19" s="57"/>
      <c r="BJ19" s="25" t="s">
        <v>23</v>
      </c>
      <c r="BK19" s="57"/>
      <c r="BL19" s="20">
        <f>SUM(BH19:BJ19)</f>
        <v>0</v>
      </c>
      <c r="BM19" s="16"/>
      <c r="BN19" s="78" t="s">
        <v>23</v>
      </c>
      <c r="BP19" s="44">
        <f>SUM(BE19,BN19)</f>
        <v>37</v>
      </c>
      <c r="BQ19" s="55">
        <f t="shared" ref="BQ19:BQ32" si="75">AVERAGE(BH19:BJ19,AW19:AY19,AL19:AN19,AA19:AC19,P19:R19,G19:I19)</f>
        <v>31.25</v>
      </c>
      <c r="BR19" s="34"/>
      <c r="BS19" s="20" t="s">
        <v>23</v>
      </c>
      <c r="BT19" s="57"/>
      <c r="BU19" s="20" t="s">
        <v>23</v>
      </c>
      <c r="BV19" s="57"/>
      <c r="BW19" s="20">
        <f>SUM(BS19:BU19)</f>
        <v>0</v>
      </c>
      <c r="BX19" s="16"/>
      <c r="BY19" s="78" t="s">
        <v>23</v>
      </c>
      <c r="CA19" s="44">
        <f>SUM(BP19,BY19)</f>
        <v>37</v>
      </c>
      <c r="CB19" s="55">
        <f>AVERAGE(BU19,BS19,BJ19,BH19,AY19,AW19,AN19,AL19,AC19,AA19,R19,P19,I19,G19)</f>
        <v>31.25</v>
      </c>
      <c r="CC19" s="34"/>
      <c r="CD19" s="20" t="s">
        <v>23</v>
      </c>
      <c r="CE19" s="75"/>
      <c r="CF19" s="25" t="s">
        <v>23</v>
      </c>
      <c r="CG19" s="75"/>
      <c r="CH19" s="25" t="s">
        <v>23</v>
      </c>
      <c r="CI19" s="16"/>
      <c r="CJ19" s="78" t="s">
        <v>23</v>
      </c>
      <c r="CL19" s="44">
        <f>SUM(CA19,CJ19)</f>
        <v>37</v>
      </c>
      <c r="CM19" s="55">
        <f t="shared" ref="CM19:CM32" si="76">AVERAGE(CF19,CD19,BU19,BS19,BJ19,BH19,AY19,AW19,AN19,AL19,AC19,AA19,R19,P19,I19,G19)</f>
        <v>31.25</v>
      </c>
    </row>
    <row r="20" spans="1:91" s="5" customFormat="1" ht="12" customHeight="1">
      <c r="A20" s="32" t="s">
        <v>14</v>
      </c>
      <c r="B20" s="22" t="s">
        <v>48</v>
      </c>
      <c r="C20" s="22" t="s">
        <v>49</v>
      </c>
      <c r="D20" s="26">
        <v>66285</v>
      </c>
      <c r="E20" s="28" t="s">
        <v>45</v>
      </c>
      <c r="F20" s="4"/>
      <c r="G20" s="20">
        <v>32</v>
      </c>
      <c r="I20" s="25">
        <v>28</v>
      </c>
      <c r="K20" s="20">
        <f>SUM(G20+I20)</f>
        <v>60</v>
      </c>
      <c r="L20" s="13"/>
      <c r="M20" s="77">
        <v>21</v>
      </c>
      <c r="N20" s="21">
        <f>AVERAGE(G20,I20)</f>
        <v>30</v>
      </c>
      <c r="O20" s="34"/>
      <c r="P20" s="94" t="s">
        <v>23</v>
      </c>
      <c r="R20" s="25" t="s">
        <v>23</v>
      </c>
      <c r="T20" s="20">
        <f>SUM(P20:R20)</f>
        <v>0</v>
      </c>
      <c r="U20" s="30"/>
      <c r="V20" s="78" t="s">
        <v>23</v>
      </c>
      <c r="W20" s="35"/>
      <c r="X20" s="84">
        <f t="shared" si="70"/>
        <v>21</v>
      </c>
      <c r="Y20" s="21">
        <f>AVERAGE(R20,P20,I20,G20)</f>
        <v>30</v>
      </c>
      <c r="Z20" s="34"/>
      <c r="AA20" s="20">
        <v>34</v>
      </c>
      <c r="AB20" s="43"/>
      <c r="AC20" s="20">
        <v>32</v>
      </c>
      <c r="AE20" s="20">
        <f t="shared" si="72"/>
        <v>66</v>
      </c>
      <c r="AF20" s="30"/>
      <c r="AG20" s="78">
        <v>14</v>
      </c>
      <c r="AH20" s="35"/>
      <c r="AI20" s="44">
        <f t="shared" si="73"/>
        <v>35</v>
      </c>
      <c r="AJ20" s="35">
        <f t="shared" si="74"/>
        <v>31.5</v>
      </c>
      <c r="AK20" s="34"/>
      <c r="AL20" s="20" t="s">
        <v>23</v>
      </c>
      <c r="AM20" s="16"/>
      <c r="AN20" s="20" t="s">
        <v>23</v>
      </c>
      <c r="AO20" s="16"/>
      <c r="AP20" s="20">
        <f>SUM(AL20:AN20)</f>
        <v>0</v>
      </c>
      <c r="AQ20" s="16"/>
      <c r="AR20" s="78" t="s">
        <v>23</v>
      </c>
      <c r="AT20" s="44">
        <f>SUM(AR20,AI20)</f>
        <v>35</v>
      </c>
      <c r="AU20" s="45">
        <f>AVERAGE(G20,I20,P20,R20,AA20,AC20,AL20,AN20)</f>
        <v>31.5</v>
      </c>
      <c r="AV20" s="34"/>
      <c r="AW20" s="20" t="s">
        <v>23</v>
      </c>
      <c r="AX20" s="57"/>
      <c r="AY20" s="25" t="s">
        <v>23</v>
      </c>
      <c r="AZ20" s="57"/>
      <c r="BA20" s="25" t="s">
        <v>23</v>
      </c>
      <c r="BB20" s="16"/>
      <c r="BC20" s="78" t="s">
        <v>23</v>
      </c>
      <c r="BE20" s="44">
        <f>SUM(AT20,BC20)</f>
        <v>35</v>
      </c>
      <c r="BF20" s="55">
        <f>AVERAGE(AY20,AW20,AN20,AL20,AC20,AA20,R20,P20,I20,G20)</f>
        <v>31.5</v>
      </c>
      <c r="BG20" s="34"/>
      <c r="BH20" s="20" t="s">
        <v>23</v>
      </c>
      <c r="BI20" s="57"/>
      <c r="BJ20" s="25" t="s">
        <v>23</v>
      </c>
      <c r="BK20" s="57"/>
      <c r="BL20" s="20">
        <f>SUM(BH20:BJ20)</f>
        <v>0</v>
      </c>
      <c r="BM20" s="16"/>
      <c r="BN20" s="78" t="s">
        <v>23</v>
      </c>
      <c r="BP20" s="44">
        <f>SUM(BE20,BN20)</f>
        <v>35</v>
      </c>
      <c r="BQ20" s="55">
        <f t="shared" si="75"/>
        <v>31.5</v>
      </c>
      <c r="BR20" s="34"/>
      <c r="BS20" s="20" t="s">
        <v>23</v>
      </c>
      <c r="BT20" s="57"/>
      <c r="BU20" s="20" t="s">
        <v>23</v>
      </c>
      <c r="BV20" s="57"/>
      <c r="BW20" s="20">
        <f>SUM(BS20:BU20)</f>
        <v>0</v>
      </c>
      <c r="BX20" s="16"/>
      <c r="BY20" s="78" t="s">
        <v>23</v>
      </c>
      <c r="CA20" s="44">
        <f>SUM(BP20,BY20)</f>
        <v>35</v>
      </c>
      <c r="CB20" s="55">
        <f>AVERAGE(BU20,BS20,BJ20,BH20,AY20,AW20,AN20,AL20,AC20,AA20,R20,P20,I20,G20)</f>
        <v>31.5</v>
      </c>
      <c r="CC20" s="34"/>
      <c r="CD20" s="20" t="s">
        <v>23</v>
      </c>
      <c r="CE20" s="75"/>
      <c r="CF20" s="25" t="s">
        <v>23</v>
      </c>
      <c r="CG20" s="75"/>
      <c r="CH20" s="25" t="s">
        <v>23</v>
      </c>
      <c r="CI20" s="16"/>
      <c r="CJ20" s="78" t="s">
        <v>23</v>
      </c>
      <c r="CL20" s="44">
        <f>SUM(CA20,CJ20)</f>
        <v>35</v>
      </c>
      <c r="CM20" s="55">
        <f t="shared" si="76"/>
        <v>31.5</v>
      </c>
    </row>
    <row r="21" spans="1:91" s="5" customFormat="1" ht="12" customHeight="1">
      <c r="A21" s="32" t="s">
        <v>15</v>
      </c>
      <c r="B21" s="22" t="s">
        <v>52</v>
      </c>
      <c r="C21" s="22" t="s">
        <v>53</v>
      </c>
      <c r="D21" s="26">
        <v>66085</v>
      </c>
      <c r="E21" s="28" t="s">
        <v>33</v>
      </c>
      <c r="F21" s="6"/>
      <c r="G21" s="40">
        <v>38</v>
      </c>
      <c r="I21" s="20">
        <v>32</v>
      </c>
      <c r="K21" s="20">
        <f>SUM(G21+I21)</f>
        <v>70</v>
      </c>
      <c r="L21" s="13"/>
      <c r="M21" s="77">
        <v>8</v>
      </c>
      <c r="N21" s="21">
        <f t="shared" ref="N21" si="77">AVERAGE(G21,I21)</f>
        <v>35</v>
      </c>
      <c r="O21" s="34"/>
      <c r="P21" s="94" t="s">
        <v>23</v>
      </c>
      <c r="R21" s="25" t="s">
        <v>23</v>
      </c>
      <c r="T21" s="20">
        <f>SUM(P21:R21)</f>
        <v>0</v>
      </c>
      <c r="U21" s="30"/>
      <c r="V21" s="78" t="s">
        <v>23</v>
      </c>
      <c r="W21" s="35"/>
      <c r="X21" s="84">
        <f t="shared" si="70"/>
        <v>8</v>
      </c>
      <c r="Y21" s="21">
        <f t="shared" ref="Y21" si="78">AVERAGE(R21,P21,I21,G21)</f>
        <v>35</v>
      </c>
      <c r="Z21" s="34"/>
      <c r="AA21" s="25">
        <v>28</v>
      </c>
      <c r="AB21" s="43"/>
      <c r="AC21" s="20">
        <v>35</v>
      </c>
      <c r="AE21" s="20">
        <f t="shared" si="72"/>
        <v>63</v>
      </c>
      <c r="AF21" s="30"/>
      <c r="AG21" s="78">
        <v>23</v>
      </c>
      <c r="AH21" s="35"/>
      <c r="AI21" s="44">
        <f t="shared" si="73"/>
        <v>31</v>
      </c>
      <c r="AJ21" s="35">
        <f t="shared" si="74"/>
        <v>33.25</v>
      </c>
      <c r="AK21" s="34"/>
      <c r="AL21" s="20" t="s">
        <v>23</v>
      </c>
      <c r="AM21" s="16"/>
      <c r="AN21" s="20" t="s">
        <v>23</v>
      </c>
      <c r="AO21" s="16"/>
      <c r="AP21" s="20">
        <f>SUM(AL21:AN21)</f>
        <v>0</v>
      </c>
      <c r="AQ21" s="16"/>
      <c r="AR21" s="78" t="s">
        <v>23</v>
      </c>
      <c r="AT21" s="44">
        <f>SUM(AR21,AI21)</f>
        <v>31</v>
      </c>
      <c r="AU21" s="45">
        <f>AVERAGE(G21,I21,P21,R21,AA21,AC21,AL21,AN21)</f>
        <v>33.25</v>
      </c>
      <c r="AV21" s="34"/>
      <c r="AW21" s="20" t="s">
        <v>23</v>
      </c>
      <c r="AX21" s="57"/>
      <c r="AY21" s="25" t="s">
        <v>23</v>
      </c>
      <c r="AZ21" s="57"/>
      <c r="BA21" s="25" t="s">
        <v>23</v>
      </c>
      <c r="BB21" s="16"/>
      <c r="BC21" s="78" t="s">
        <v>23</v>
      </c>
      <c r="BE21" s="44">
        <f>SUM(AT21,BC21)</f>
        <v>31</v>
      </c>
      <c r="BF21" s="55">
        <f>AVERAGE(AY21,AW21,AN21,AL21,AC21,AA21,R21,P21,I21,G21)</f>
        <v>33.25</v>
      </c>
      <c r="BG21" s="34"/>
      <c r="BH21" s="20" t="s">
        <v>23</v>
      </c>
      <c r="BI21" s="57"/>
      <c r="BJ21" s="25" t="s">
        <v>23</v>
      </c>
      <c r="BK21" s="57"/>
      <c r="BL21" s="20">
        <f>SUM(BH21:BJ21)</f>
        <v>0</v>
      </c>
      <c r="BM21" s="16"/>
      <c r="BN21" s="78" t="s">
        <v>23</v>
      </c>
      <c r="BP21" s="44">
        <f>SUM(BE21,BN21)</f>
        <v>31</v>
      </c>
      <c r="BQ21" s="55">
        <f t="shared" si="75"/>
        <v>33.25</v>
      </c>
      <c r="BR21" s="34"/>
      <c r="BS21" s="20" t="s">
        <v>23</v>
      </c>
      <c r="BT21" s="57"/>
      <c r="BU21" s="20" t="s">
        <v>23</v>
      </c>
      <c r="BV21" s="57"/>
      <c r="BW21" s="20">
        <f>SUM(BS21:BU21)</f>
        <v>0</v>
      </c>
      <c r="BX21" s="16"/>
      <c r="BY21" s="78" t="s">
        <v>23</v>
      </c>
      <c r="CA21" s="44">
        <f>SUM(BP21,BY21)</f>
        <v>31</v>
      </c>
      <c r="CB21" s="55">
        <f>AVERAGE(BU21,BS21,BJ21,BH21,AY21,AW21,AN21,AL21,AC21,AA21,R21,P21,I21,G21)</f>
        <v>33.25</v>
      </c>
      <c r="CC21" s="34"/>
      <c r="CD21" s="20" t="s">
        <v>23</v>
      </c>
      <c r="CE21" s="75"/>
      <c r="CF21" s="25" t="s">
        <v>23</v>
      </c>
      <c r="CG21" s="75"/>
      <c r="CH21" s="25" t="s">
        <v>23</v>
      </c>
      <c r="CI21" s="16"/>
      <c r="CJ21" s="78" t="s">
        <v>23</v>
      </c>
      <c r="CL21" s="44">
        <f>SUM(CA21,CJ21)</f>
        <v>31</v>
      </c>
      <c r="CM21" s="55">
        <f t="shared" si="76"/>
        <v>33.25</v>
      </c>
    </row>
    <row r="22" spans="1:91" ht="12" customHeight="1">
      <c r="A22" s="32" t="s">
        <v>16</v>
      </c>
      <c r="B22" s="22" t="s">
        <v>174</v>
      </c>
      <c r="C22" s="22" t="s">
        <v>175</v>
      </c>
      <c r="D22" s="26" t="s">
        <v>23</v>
      </c>
      <c r="E22" s="28" t="s">
        <v>176</v>
      </c>
      <c r="F22" s="6"/>
      <c r="G22" s="20" t="s">
        <v>23</v>
      </c>
      <c r="H22" s="5"/>
      <c r="I22" s="25" t="s">
        <v>23</v>
      </c>
      <c r="J22" s="5"/>
      <c r="K22" s="84">
        <f>SUM(G22,I22)</f>
        <v>0</v>
      </c>
      <c r="L22" s="85"/>
      <c r="M22" s="84" t="s">
        <v>23</v>
      </c>
      <c r="N22" s="84" t="e">
        <f t="shared" ref="N22:N33" si="79">AVERAGE(G22,I22)</f>
        <v>#DIV/0!</v>
      </c>
      <c r="O22" s="34"/>
      <c r="P22" s="94">
        <v>32</v>
      </c>
      <c r="Q22" s="5"/>
      <c r="R22" s="25">
        <v>32</v>
      </c>
      <c r="S22" s="5"/>
      <c r="T22" s="20">
        <f>SUM(P22:R22)</f>
        <v>64</v>
      </c>
      <c r="U22" s="85"/>
      <c r="V22" s="84">
        <v>20</v>
      </c>
      <c r="W22" s="35"/>
      <c r="X22" s="84">
        <f t="shared" si="70"/>
        <v>20</v>
      </c>
      <c r="Y22" s="84">
        <f>AVERAGE(P22:R22)</f>
        <v>32</v>
      </c>
      <c r="Z22" s="68"/>
      <c r="AA22" s="20">
        <v>35</v>
      </c>
      <c r="AB22" s="43"/>
      <c r="AC22" s="20">
        <v>33</v>
      </c>
      <c r="AD22" s="5"/>
      <c r="AE22" s="20">
        <f t="shared" si="72"/>
        <v>68</v>
      </c>
      <c r="AF22" s="85"/>
      <c r="AG22" s="84">
        <v>8</v>
      </c>
      <c r="AH22" s="35"/>
      <c r="AI22" s="44">
        <f t="shared" si="73"/>
        <v>28</v>
      </c>
      <c r="AJ22" s="35">
        <f t="shared" si="74"/>
        <v>33</v>
      </c>
      <c r="AK22" s="34"/>
      <c r="AL22" s="20" t="s">
        <v>23</v>
      </c>
      <c r="AN22" s="20" t="s">
        <v>23</v>
      </c>
      <c r="AP22" s="84">
        <f>SUM(AL22:AN22)</f>
        <v>0</v>
      </c>
      <c r="AR22" s="84" t="s">
        <v>23</v>
      </c>
      <c r="AT22" s="44">
        <f>SUM(AR22,AI22)</f>
        <v>28</v>
      </c>
      <c r="AU22" s="86">
        <f>AVERAGE(G22,I22,P22,R22,AA22,AC22,AL22,AN22)</f>
        <v>33</v>
      </c>
      <c r="AV22" s="33"/>
      <c r="AW22" s="20" t="s">
        <v>23</v>
      </c>
      <c r="AX22" s="57"/>
      <c r="AY22" s="25" t="s">
        <v>23</v>
      </c>
      <c r="AZ22" s="57"/>
      <c r="BA22" s="25" t="s">
        <v>23</v>
      </c>
      <c r="BC22" s="84" t="s">
        <v>23</v>
      </c>
      <c r="BE22" s="44">
        <f>SUM(AT22,BC22)</f>
        <v>28</v>
      </c>
      <c r="BF22" s="55">
        <f>AVERAGE(AY22,AW22,AN22,AL22,AC22,AA22,R22,P22,I22,G22)</f>
        <v>33</v>
      </c>
      <c r="BG22" s="33"/>
      <c r="BH22" s="20" t="s">
        <v>23</v>
      </c>
      <c r="BI22" s="57"/>
      <c r="BJ22" s="25" t="s">
        <v>23</v>
      </c>
      <c r="BK22" s="57"/>
      <c r="BL22" s="20">
        <f>SUM(BH22:BJ22)</f>
        <v>0</v>
      </c>
      <c r="BM22" s="16"/>
      <c r="BN22" s="84" t="s">
        <v>23</v>
      </c>
      <c r="BP22" s="44">
        <f>SUM(BE22,BN22)</f>
        <v>28</v>
      </c>
      <c r="BQ22" s="55">
        <f t="shared" si="75"/>
        <v>33</v>
      </c>
      <c r="BR22" s="33"/>
      <c r="BS22" s="20" t="s">
        <v>23</v>
      </c>
      <c r="BT22" s="57"/>
      <c r="BU22" s="20" t="s">
        <v>23</v>
      </c>
      <c r="BV22" s="57"/>
      <c r="BW22" s="20">
        <f>SUM(BS22:BU22)</f>
        <v>0</v>
      </c>
      <c r="BX22" s="16"/>
      <c r="BY22" s="84" t="s">
        <v>23</v>
      </c>
      <c r="BZ22" s="5"/>
      <c r="CA22" s="44">
        <f>SUM(BP22,BY22)</f>
        <v>28</v>
      </c>
      <c r="CB22" s="55">
        <f>AVERAGE(BU22,BS22,BJ22,BH22,AY22,AW22,AN22,AL22,AC22,AA22,R22,P22,I22,G22)</f>
        <v>33</v>
      </c>
      <c r="CC22" s="33"/>
      <c r="CD22" s="20" t="s">
        <v>23</v>
      </c>
      <c r="CE22" s="75"/>
      <c r="CF22" s="25" t="s">
        <v>23</v>
      </c>
      <c r="CG22" s="75"/>
      <c r="CH22" s="25" t="s">
        <v>23</v>
      </c>
      <c r="CI22" s="16"/>
      <c r="CJ22" s="84" t="s">
        <v>23</v>
      </c>
      <c r="CK22" s="5"/>
      <c r="CL22" s="44">
        <f>SUM(CA22,CJ22)</f>
        <v>28</v>
      </c>
      <c r="CM22" s="55">
        <f t="shared" si="76"/>
        <v>33</v>
      </c>
    </row>
    <row r="23" spans="1:91" ht="12" customHeight="1">
      <c r="A23" s="32" t="s">
        <v>17</v>
      </c>
      <c r="B23" s="22" t="s">
        <v>179</v>
      </c>
      <c r="C23" s="22" t="s">
        <v>180</v>
      </c>
      <c r="D23" s="26" t="s">
        <v>23</v>
      </c>
      <c r="E23" s="28" t="s">
        <v>171</v>
      </c>
      <c r="F23" s="6"/>
      <c r="G23" s="20" t="s">
        <v>23</v>
      </c>
      <c r="H23" s="5"/>
      <c r="I23" s="25" t="s">
        <v>23</v>
      </c>
      <c r="J23" s="5"/>
      <c r="K23" s="84">
        <f>SUM(G23,I23)</f>
        <v>0</v>
      </c>
      <c r="L23" s="85"/>
      <c r="M23" s="84" t="s">
        <v>23</v>
      </c>
      <c r="N23" s="84" t="e">
        <f t="shared" si="79"/>
        <v>#DIV/0!</v>
      </c>
      <c r="O23" s="34"/>
      <c r="P23" s="94">
        <v>35</v>
      </c>
      <c r="Q23" s="5"/>
      <c r="R23" s="25">
        <v>33</v>
      </c>
      <c r="S23" s="5"/>
      <c r="T23" s="20">
        <f>SUM(P23:R23)</f>
        <v>68</v>
      </c>
      <c r="U23" s="85"/>
      <c r="V23" s="84">
        <v>13</v>
      </c>
      <c r="W23" s="35"/>
      <c r="X23" s="84">
        <f t="shared" si="70"/>
        <v>13</v>
      </c>
      <c r="Y23" s="84">
        <f>AVERAGE(P23:R23)</f>
        <v>34</v>
      </c>
      <c r="Z23" s="68"/>
      <c r="AA23" s="20">
        <v>32</v>
      </c>
      <c r="AB23" s="43"/>
      <c r="AC23" s="20">
        <v>34</v>
      </c>
      <c r="AD23" s="5"/>
      <c r="AE23" s="20">
        <f t="shared" si="72"/>
        <v>66</v>
      </c>
      <c r="AF23" s="85"/>
      <c r="AG23" s="84">
        <v>14</v>
      </c>
      <c r="AH23" s="35"/>
      <c r="AI23" s="44">
        <f t="shared" si="73"/>
        <v>27</v>
      </c>
      <c r="AJ23" s="35">
        <f t="shared" si="74"/>
        <v>33.5</v>
      </c>
      <c r="AK23" s="34"/>
      <c r="AL23" s="20" t="s">
        <v>23</v>
      </c>
      <c r="AN23" s="20" t="s">
        <v>23</v>
      </c>
      <c r="AP23" s="84">
        <f>SUM(AL23:AN23)</f>
        <v>0</v>
      </c>
      <c r="AR23" s="84" t="s">
        <v>23</v>
      </c>
      <c r="AT23" s="44">
        <f>SUM(AR23,AI23)</f>
        <v>27</v>
      </c>
      <c r="AU23" s="86">
        <f>AVERAGE(G23,I23,P23,R23,AA23,AC23,AL23,AN23)</f>
        <v>33.5</v>
      </c>
      <c r="AV23" s="33"/>
      <c r="AW23" s="20" t="s">
        <v>23</v>
      </c>
      <c r="AX23" s="57"/>
      <c r="AY23" s="25" t="s">
        <v>23</v>
      </c>
      <c r="AZ23" s="57"/>
      <c r="BA23" s="25" t="s">
        <v>23</v>
      </c>
      <c r="BC23" s="84" t="s">
        <v>23</v>
      </c>
      <c r="BE23" s="44">
        <f>SUM(AT23,BC23)</f>
        <v>27</v>
      </c>
      <c r="BF23" s="55">
        <f>AVERAGE(AY23,AW23,AN23,AL23,AC23,AA23,R23,P23,I23,G23)</f>
        <v>33.5</v>
      </c>
      <c r="BG23" s="33"/>
      <c r="BH23" s="20" t="s">
        <v>23</v>
      </c>
      <c r="BI23" s="57"/>
      <c r="BJ23" s="25" t="s">
        <v>23</v>
      </c>
      <c r="BK23" s="57"/>
      <c r="BL23" s="20">
        <f>SUM(BH23:BJ23)</f>
        <v>0</v>
      </c>
      <c r="BM23" s="16"/>
      <c r="BN23" s="84" t="s">
        <v>23</v>
      </c>
      <c r="BP23" s="44">
        <f>SUM(BE23,BN23)</f>
        <v>27</v>
      </c>
      <c r="BQ23" s="55">
        <f t="shared" si="75"/>
        <v>33.5</v>
      </c>
      <c r="BR23" s="33"/>
      <c r="BS23" s="20" t="s">
        <v>23</v>
      </c>
      <c r="BT23" s="57"/>
      <c r="BU23" s="20" t="s">
        <v>23</v>
      </c>
      <c r="BV23" s="57"/>
      <c r="BW23" s="20">
        <f>SUM(BS23:BU23)</f>
        <v>0</v>
      </c>
      <c r="BX23" s="16"/>
      <c r="BY23" s="84" t="s">
        <v>23</v>
      </c>
      <c r="BZ23" s="5"/>
      <c r="CA23" s="44">
        <f>SUM(BP23,BY23)</f>
        <v>27</v>
      </c>
      <c r="CB23" s="55">
        <f>AVERAGE(BU23,BS23,BJ23,BH23,AY23,AW23,AN23,AL23,AC23,AA23,R23,P23,I23,G23)</f>
        <v>33.5</v>
      </c>
      <c r="CC23" s="33"/>
      <c r="CD23" s="20" t="s">
        <v>23</v>
      </c>
      <c r="CE23" s="75"/>
      <c r="CF23" s="25" t="s">
        <v>23</v>
      </c>
      <c r="CG23" s="75"/>
      <c r="CH23" s="25" t="s">
        <v>23</v>
      </c>
      <c r="CI23" s="16"/>
      <c r="CJ23" s="84" t="s">
        <v>23</v>
      </c>
      <c r="CK23" s="5"/>
      <c r="CL23" s="44">
        <f>SUM(CA23,CJ23)</f>
        <v>27</v>
      </c>
      <c r="CM23" s="55">
        <f t="shared" si="76"/>
        <v>33.5</v>
      </c>
    </row>
    <row r="24" spans="1:91" ht="12" customHeight="1">
      <c r="A24" s="32" t="s">
        <v>18</v>
      </c>
      <c r="B24" s="22" t="s">
        <v>100</v>
      </c>
      <c r="C24" s="22" t="s">
        <v>44</v>
      </c>
      <c r="D24" s="26" t="s">
        <v>23</v>
      </c>
      <c r="E24" s="23" t="s">
        <v>132</v>
      </c>
      <c r="F24" s="6"/>
      <c r="G24" s="20">
        <v>34</v>
      </c>
      <c r="H24" s="5"/>
      <c r="I24" s="78">
        <v>37</v>
      </c>
      <c r="J24" s="5"/>
      <c r="K24" s="20">
        <f>SUM(G24+I24)</f>
        <v>71</v>
      </c>
      <c r="L24" s="79"/>
      <c r="M24" s="78">
        <v>7</v>
      </c>
      <c r="N24" s="78">
        <f t="shared" si="79"/>
        <v>35.5</v>
      </c>
      <c r="O24" s="33"/>
      <c r="P24" s="94">
        <v>39</v>
      </c>
      <c r="Q24" s="5"/>
      <c r="R24" s="25">
        <v>38</v>
      </c>
      <c r="S24" s="5"/>
      <c r="T24" s="40">
        <v>77</v>
      </c>
      <c r="U24" s="79"/>
      <c r="V24" s="78">
        <v>3</v>
      </c>
      <c r="W24" s="35"/>
      <c r="X24" s="84">
        <f t="shared" si="70"/>
        <v>10</v>
      </c>
      <c r="Y24" s="78">
        <f>AVERAGE(P24:R24,G24:I24)</f>
        <v>37</v>
      </c>
      <c r="Z24" s="69"/>
      <c r="AA24" s="40">
        <v>37</v>
      </c>
      <c r="AB24" s="5"/>
      <c r="AC24" s="25">
        <v>29</v>
      </c>
      <c r="AD24" s="5"/>
      <c r="AE24" s="20">
        <f t="shared" si="72"/>
        <v>66</v>
      </c>
      <c r="AF24" s="79"/>
      <c r="AG24" s="78">
        <v>14</v>
      </c>
      <c r="AH24" s="35"/>
      <c r="AI24" s="44">
        <f t="shared" si="73"/>
        <v>24</v>
      </c>
      <c r="AJ24" s="35">
        <f t="shared" si="74"/>
        <v>35.666666666666664</v>
      </c>
      <c r="AK24" s="33"/>
      <c r="AL24" s="78"/>
      <c r="AN24" s="78"/>
      <c r="AP24" s="78"/>
      <c r="AR24" s="78"/>
      <c r="AT24" s="78"/>
      <c r="AU24" s="48"/>
      <c r="AV24" s="33"/>
      <c r="AW24" s="78"/>
      <c r="AY24" s="78"/>
      <c r="BA24" s="78"/>
      <c r="BC24" s="78"/>
      <c r="BE24" s="78"/>
      <c r="BF24" s="55"/>
      <c r="BG24" s="33"/>
      <c r="BH24" s="78"/>
      <c r="BI24" s="16"/>
      <c r="BJ24" s="78"/>
      <c r="BK24" s="16"/>
      <c r="BL24" s="78"/>
      <c r="BM24" s="16"/>
      <c r="BN24" s="78"/>
      <c r="BP24" s="78"/>
      <c r="BQ24" s="55">
        <f t="shared" si="75"/>
        <v>35.666666666666664</v>
      </c>
      <c r="BR24" s="33"/>
      <c r="BS24" s="20" t="s">
        <v>23</v>
      </c>
      <c r="BT24" s="57"/>
      <c r="BU24" s="25" t="s">
        <v>23</v>
      </c>
      <c r="BV24" s="57"/>
      <c r="BW24" s="25" t="s">
        <v>23</v>
      </c>
      <c r="BX24" s="16"/>
      <c r="BY24" s="78" t="s">
        <v>23</v>
      </c>
      <c r="BZ24" s="5"/>
      <c r="CA24" s="78"/>
      <c r="CB24" s="55"/>
      <c r="CC24" s="34"/>
      <c r="CD24" s="25" t="s">
        <v>23</v>
      </c>
      <c r="CE24" s="57"/>
      <c r="CF24" s="25" t="s">
        <v>23</v>
      </c>
      <c r="CG24" s="57"/>
      <c r="CH24" s="25" t="s">
        <v>23</v>
      </c>
      <c r="CI24" s="16"/>
      <c r="CJ24" s="78" t="s">
        <v>23</v>
      </c>
      <c r="CK24" s="5"/>
      <c r="CL24" s="78"/>
      <c r="CM24" s="55">
        <f t="shared" si="76"/>
        <v>35.666666666666664</v>
      </c>
    </row>
    <row r="25" spans="1:91" s="5" customFormat="1" ht="12" customHeight="1">
      <c r="A25" s="32" t="s">
        <v>19</v>
      </c>
      <c r="B25" s="22" t="s">
        <v>56</v>
      </c>
      <c r="C25" s="29" t="s">
        <v>57</v>
      </c>
      <c r="D25" s="26">
        <v>48944</v>
      </c>
      <c r="E25" s="28" t="s">
        <v>33</v>
      </c>
      <c r="F25" s="6"/>
      <c r="G25" s="20" t="s">
        <v>23</v>
      </c>
      <c r="I25" s="25" t="s">
        <v>23</v>
      </c>
      <c r="K25" s="78">
        <f>SUM(G25,I25)</f>
        <v>0</v>
      </c>
      <c r="L25" s="13"/>
      <c r="M25" s="77" t="s">
        <v>23</v>
      </c>
      <c r="N25" s="21" t="e">
        <f t="shared" si="79"/>
        <v>#DIV/0!</v>
      </c>
      <c r="O25" s="34"/>
      <c r="P25" s="94">
        <v>31</v>
      </c>
      <c r="R25" s="25">
        <v>35</v>
      </c>
      <c r="T25" s="20">
        <f t="shared" ref="T25:T32" si="80">SUM(P25:R25)</f>
        <v>66</v>
      </c>
      <c r="U25" s="30"/>
      <c r="V25" s="78">
        <v>16</v>
      </c>
      <c r="W25" s="35"/>
      <c r="X25" s="84">
        <f t="shared" si="70"/>
        <v>16</v>
      </c>
      <c r="Y25" s="21">
        <f>AVERAGE(R25,P25,I25,G25)</f>
        <v>33</v>
      </c>
      <c r="Z25" s="34"/>
      <c r="AA25" s="20">
        <v>32</v>
      </c>
      <c r="AB25" s="43"/>
      <c r="AC25" s="40">
        <v>37</v>
      </c>
      <c r="AE25" s="20">
        <f t="shared" si="72"/>
        <v>69</v>
      </c>
      <c r="AF25" s="30"/>
      <c r="AG25" s="78">
        <v>7</v>
      </c>
      <c r="AH25" s="35"/>
      <c r="AI25" s="44">
        <f t="shared" si="73"/>
        <v>23</v>
      </c>
      <c r="AJ25" s="35">
        <f t="shared" si="74"/>
        <v>33.75</v>
      </c>
      <c r="AK25" s="34"/>
      <c r="AL25" s="20" t="s">
        <v>23</v>
      </c>
      <c r="AM25" s="16"/>
      <c r="AN25" s="20" t="s">
        <v>23</v>
      </c>
      <c r="AO25" s="16"/>
      <c r="AP25" s="20">
        <f>SUM(AL25:AN25)</f>
        <v>0</v>
      </c>
      <c r="AQ25" s="16"/>
      <c r="AR25" s="78" t="s">
        <v>23</v>
      </c>
      <c r="AT25" s="44">
        <f>SUM(AR25,AI25)</f>
        <v>23</v>
      </c>
      <c r="AU25" s="45">
        <f>AVERAGE(G25,I25,P25,R25,AA25,AC25,AL25,AN25)</f>
        <v>33.75</v>
      </c>
      <c r="AV25" s="34"/>
      <c r="AW25" s="20" t="s">
        <v>23</v>
      </c>
      <c r="AX25" s="57"/>
      <c r="AY25" s="25" t="s">
        <v>23</v>
      </c>
      <c r="AZ25" s="57"/>
      <c r="BA25" s="25" t="s">
        <v>23</v>
      </c>
      <c r="BB25" s="16"/>
      <c r="BC25" s="78" t="s">
        <v>23</v>
      </c>
      <c r="BE25" s="44">
        <f>SUM(AT25,BC25)</f>
        <v>23</v>
      </c>
      <c r="BF25" s="55">
        <f>AVERAGE(AY25,AW25,AN25,AL25,AC25,AA25,R25,P25,I25,G25)</f>
        <v>33.75</v>
      </c>
      <c r="BG25" s="34"/>
      <c r="BH25" s="20" t="s">
        <v>23</v>
      </c>
      <c r="BI25" s="57"/>
      <c r="BJ25" s="25" t="s">
        <v>23</v>
      </c>
      <c r="BK25" s="57"/>
      <c r="BL25" s="20">
        <f>SUM(BH25:BJ25)</f>
        <v>0</v>
      </c>
      <c r="BM25" s="16"/>
      <c r="BN25" s="78" t="s">
        <v>23</v>
      </c>
      <c r="BP25" s="44">
        <f>SUM(BE25,BN25)</f>
        <v>23</v>
      </c>
      <c r="BQ25" s="55">
        <f t="shared" si="75"/>
        <v>33.75</v>
      </c>
      <c r="BR25" s="34"/>
      <c r="BS25" s="20" t="s">
        <v>23</v>
      </c>
      <c r="BT25" s="57"/>
      <c r="BU25" s="20" t="s">
        <v>23</v>
      </c>
      <c r="BV25" s="57"/>
      <c r="BW25" s="20">
        <f>SUM(BS25:BU25)</f>
        <v>0</v>
      </c>
      <c r="BX25" s="16"/>
      <c r="BY25" s="78" t="s">
        <v>23</v>
      </c>
      <c r="CA25" s="44">
        <f>SUM(BP25,BY25)</f>
        <v>23</v>
      </c>
      <c r="CB25" s="55">
        <f>AVERAGE(BU25,BS25,BJ25,BH25,AY25,AW25,AN25,AL25,AC25,AA25,R25,P25,I25,G25)</f>
        <v>33.75</v>
      </c>
      <c r="CC25" s="34"/>
      <c r="CD25" s="20" t="s">
        <v>23</v>
      </c>
      <c r="CE25" s="75"/>
      <c r="CF25" s="25" t="s">
        <v>23</v>
      </c>
      <c r="CG25" s="75"/>
      <c r="CH25" s="25" t="s">
        <v>23</v>
      </c>
      <c r="CI25" s="16"/>
      <c r="CJ25" s="78" t="s">
        <v>23</v>
      </c>
      <c r="CL25" s="44">
        <f>SUM(CA25,CJ25)</f>
        <v>23</v>
      </c>
      <c r="CM25" s="55">
        <f t="shared" si="76"/>
        <v>33.75</v>
      </c>
    </row>
    <row r="26" spans="1:91" ht="12" customHeight="1">
      <c r="A26" s="32" t="s">
        <v>23</v>
      </c>
      <c r="B26" s="22" t="s">
        <v>177</v>
      </c>
      <c r="C26" s="22" t="s">
        <v>178</v>
      </c>
      <c r="D26" s="26" t="s">
        <v>23</v>
      </c>
      <c r="E26" s="28" t="s">
        <v>176</v>
      </c>
      <c r="F26" s="6"/>
      <c r="G26" s="20" t="s">
        <v>23</v>
      </c>
      <c r="H26" s="5"/>
      <c r="I26" s="25" t="s">
        <v>23</v>
      </c>
      <c r="J26" s="5"/>
      <c r="K26" s="84">
        <f>SUM(G26,I26)</f>
        <v>0</v>
      </c>
      <c r="L26" s="85"/>
      <c r="M26" s="84" t="s">
        <v>23</v>
      </c>
      <c r="N26" s="84" t="e">
        <f t="shared" si="79"/>
        <v>#DIV/0!</v>
      </c>
      <c r="O26" s="34"/>
      <c r="P26" s="94">
        <v>36</v>
      </c>
      <c r="Q26" s="5"/>
      <c r="R26" s="25">
        <v>29</v>
      </c>
      <c r="S26" s="5"/>
      <c r="T26" s="20">
        <f t="shared" si="80"/>
        <v>65</v>
      </c>
      <c r="U26" s="85"/>
      <c r="V26" s="84">
        <v>18</v>
      </c>
      <c r="W26" s="35"/>
      <c r="X26" s="84">
        <f t="shared" si="70"/>
        <v>18</v>
      </c>
      <c r="Y26" s="84">
        <f>AVERAGE(P26:R26)</f>
        <v>32.5</v>
      </c>
      <c r="Z26" s="68"/>
      <c r="AA26" s="40">
        <v>37</v>
      </c>
      <c r="AB26" s="43"/>
      <c r="AC26" s="20">
        <v>35</v>
      </c>
      <c r="AD26" s="5"/>
      <c r="AE26" s="40">
        <f t="shared" si="72"/>
        <v>72</v>
      </c>
      <c r="AF26" s="85"/>
      <c r="AG26" s="84">
        <v>5</v>
      </c>
      <c r="AH26" s="35"/>
      <c r="AI26" s="44">
        <f t="shared" si="73"/>
        <v>23</v>
      </c>
      <c r="AJ26" s="35">
        <f t="shared" si="74"/>
        <v>34.25</v>
      </c>
      <c r="AK26" s="34"/>
      <c r="AL26" s="20" t="s">
        <v>23</v>
      </c>
      <c r="AN26" s="20" t="s">
        <v>23</v>
      </c>
      <c r="AP26" s="84">
        <f>SUM(AL26:AN26)</f>
        <v>0</v>
      </c>
      <c r="AR26" s="84" t="s">
        <v>23</v>
      </c>
      <c r="AT26" s="44">
        <f>SUM(AR26,AI26)</f>
        <v>23</v>
      </c>
      <c r="AU26" s="86">
        <f>AVERAGE(G26,I26,P26,R26,AA26,AC26,AL26,AN26)</f>
        <v>34.25</v>
      </c>
      <c r="AV26" s="33"/>
      <c r="AW26" s="20" t="s">
        <v>23</v>
      </c>
      <c r="AX26" s="57"/>
      <c r="AY26" s="25" t="s">
        <v>23</v>
      </c>
      <c r="AZ26" s="57"/>
      <c r="BA26" s="25" t="s">
        <v>23</v>
      </c>
      <c r="BC26" s="84" t="s">
        <v>23</v>
      </c>
      <c r="BE26" s="44">
        <f>SUM(AT26,BC26)</f>
        <v>23</v>
      </c>
      <c r="BF26" s="55">
        <f>AVERAGE(AY26,AW26,AN26,AL26,AC26,AA26,R26,P26,I26,G26)</f>
        <v>34.25</v>
      </c>
      <c r="BG26" s="33"/>
      <c r="BH26" s="20" t="s">
        <v>23</v>
      </c>
      <c r="BI26" s="57"/>
      <c r="BJ26" s="25" t="s">
        <v>23</v>
      </c>
      <c r="BK26" s="57"/>
      <c r="BL26" s="20">
        <f>SUM(BH26:BJ26)</f>
        <v>0</v>
      </c>
      <c r="BM26" s="16"/>
      <c r="BN26" s="84" t="s">
        <v>23</v>
      </c>
      <c r="BP26" s="44">
        <f>SUM(BE26,BN26)</f>
        <v>23</v>
      </c>
      <c r="BQ26" s="55">
        <f t="shared" si="75"/>
        <v>34.25</v>
      </c>
      <c r="BR26" s="33"/>
      <c r="BS26" s="20" t="s">
        <v>23</v>
      </c>
      <c r="BT26" s="57"/>
      <c r="BU26" s="20" t="s">
        <v>23</v>
      </c>
      <c r="BV26" s="57"/>
      <c r="BW26" s="20">
        <f>SUM(BS26:BU26)</f>
        <v>0</v>
      </c>
      <c r="BX26" s="16"/>
      <c r="BY26" s="84" t="s">
        <v>23</v>
      </c>
      <c r="BZ26" s="5"/>
      <c r="CA26" s="44">
        <f>SUM(BP26,BY26)</f>
        <v>23</v>
      </c>
      <c r="CB26" s="55">
        <f>AVERAGE(BU26,BS26,BJ26,BH26,AY26,AW26,AN26,AL26,AC26,AA26,R26,P26,I26,G26)</f>
        <v>34.25</v>
      </c>
      <c r="CC26" s="33"/>
      <c r="CD26" s="20" t="s">
        <v>23</v>
      </c>
      <c r="CE26" s="75"/>
      <c r="CF26" s="25" t="s">
        <v>23</v>
      </c>
      <c r="CG26" s="75"/>
      <c r="CH26" s="25" t="s">
        <v>23</v>
      </c>
      <c r="CI26" s="16"/>
      <c r="CJ26" s="84" t="s">
        <v>23</v>
      </c>
      <c r="CK26" s="5"/>
      <c r="CL26" s="44">
        <f>SUM(CA26,CJ26)</f>
        <v>23</v>
      </c>
      <c r="CM26" s="55">
        <f t="shared" si="76"/>
        <v>34.25</v>
      </c>
    </row>
    <row r="27" spans="1:91" ht="12" customHeight="1">
      <c r="A27" s="32" t="s">
        <v>21</v>
      </c>
      <c r="B27" s="22" t="s">
        <v>135</v>
      </c>
      <c r="C27" s="22" t="s">
        <v>136</v>
      </c>
      <c r="D27" s="26" t="s">
        <v>23</v>
      </c>
      <c r="E27" s="23" t="s">
        <v>132</v>
      </c>
      <c r="F27" s="6"/>
      <c r="G27" s="20">
        <v>35</v>
      </c>
      <c r="H27" s="5"/>
      <c r="I27" s="78">
        <v>37</v>
      </c>
      <c r="J27" s="5"/>
      <c r="K27" s="78">
        <f>SUM(G27+I27)</f>
        <v>72</v>
      </c>
      <c r="L27" s="79"/>
      <c r="M27" s="78">
        <v>5</v>
      </c>
      <c r="N27" s="78">
        <f t="shared" si="79"/>
        <v>36</v>
      </c>
      <c r="O27" s="33"/>
      <c r="P27" s="94">
        <v>36</v>
      </c>
      <c r="Q27" s="5"/>
      <c r="R27" s="25">
        <v>36</v>
      </c>
      <c r="S27" s="5"/>
      <c r="T27" s="40">
        <f t="shared" si="80"/>
        <v>72</v>
      </c>
      <c r="U27" s="79"/>
      <c r="V27" s="78">
        <v>8</v>
      </c>
      <c r="W27" s="35"/>
      <c r="X27" s="84">
        <f t="shared" si="70"/>
        <v>13</v>
      </c>
      <c r="Y27" s="78">
        <f>AVERAGE(P27:R27,G27:I27)</f>
        <v>36</v>
      </c>
      <c r="Z27" s="69"/>
      <c r="AA27" s="40">
        <v>39</v>
      </c>
      <c r="AB27" s="5"/>
      <c r="AC27" s="40">
        <v>38</v>
      </c>
      <c r="AD27" s="5"/>
      <c r="AE27" s="40">
        <f t="shared" si="72"/>
        <v>77</v>
      </c>
      <c r="AF27" s="79"/>
      <c r="AG27" s="78">
        <v>4</v>
      </c>
      <c r="AH27" s="35"/>
      <c r="AI27" s="44">
        <f t="shared" si="73"/>
        <v>17</v>
      </c>
      <c r="AJ27" s="35">
        <f t="shared" si="74"/>
        <v>36.833333333333336</v>
      </c>
      <c r="AK27" s="33"/>
      <c r="AL27" s="78"/>
      <c r="AN27" s="78"/>
      <c r="AP27" s="78"/>
      <c r="AR27" s="78"/>
      <c r="AT27" s="78"/>
      <c r="AU27" s="48"/>
      <c r="AV27" s="33"/>
      <c r="AW27" s="78"/>
      <c r="AY27" s="78"/>
      <c r="BA27" s="78"/>
      <c r="BC27" s="78"/>
      <c r="BE27" s="78"/>
      <c r="BF27" s="55"/>
      <c r="BG27" s="33"/>
      <c r="BH27" s="78"/>
      <c r="BI27" s="16"/>
      <c r="BJ27" s="78"/>
      <c r="BK27" s="16"/>
      <c r="BL27" s="78"/>
      <c r="BM27" s="16"/>
      <c r="BN27" s="78"/>
      <c r="BP27" s="78"/>
      <c r="BQ27" s="55">
        <f t="shared" si="75"/>
        <v>36.833333333333336</v>
      </c>
      <c r="BR27" s="33"/>
      <c r="BS27" s="20" t="s">
        <v>23</v>
      </c>
      <c r="BT27" s="57"/>
      <c r="BU27" s="25" t="s">
        <v>23</v>
      </c>
      <c r="BV27" s="57"/>
      <c r="BW27" s="25" t="s">
        <v>23</v>
      </c>
      <c r="BX27" s="16"/>
      <c r="BY27" s="78" t="s">
        <v>23</v>
      </c>
      <c r="BZ27" s="5"/>
      <c r="CA27" s="78"/>
      <c r="CB27" s="55"/>
      <c r="CC27" s="34"/>
      <c r="CD27" s="25" t="s">
        <v>23</v>
      </c>
      <c r="CE27" s="57"/>
      <c r="CF27" s="25" t="s">
        <v>23</v>
      </c>
      <c r="CG27" s="57"/>
      <c r="CH27" s="25" t="s">
        <v>23</v>
      </c>
      <c r="CI27" s="16"/>
      <c r="CJ27" s="78" t="s">
        <v>23</v>
      </c>
      <c r="CK27" s="5"/>
      <c r="CL27" s="78"/>
      <c r="CM27" s="55">
        <f t="shared" si="76"/>
        <v>36.833333333333336</v>
      </c>
    </row>
    <row r="28" spans="1:91" s="5" customFormat="1" ht="12" customHeight="1">
      <c r="A28" s="32" t="s">
        <v>22</v>
      </c>
      <c r="B28" s="74" t="s">
        <v>130</v>
      </c>
      <c r="C28" s="74" t="s">
        <v>47</v>
      </c>
      <c r="D28" s="26">
        <v>45662</v>
      </c>
      <c r="E28" s="28" t="s">
        <v>71</v>
      </c>
      <c r="F28" s="6"/>
      <c r="G28" s="20">
        <v>34</v>
      </c>
      <c r="I28" s="20">
        <v>32</v>
      </c>
      <c r="K28" s="20">
        <f>SUM(G28+I28)</f>
        <v>66</v>
      </c>
      <c r="L28" s="63"/>
      <c r="M28" s="62">
        <v>16</v>
      </c>
      <c r="N28" s="78">
        <f t="shared" si="79"/>
        <v>33</v>
      </c>
      <c r="O28" s="34"/>
      <c r="P28" s="94" t="s">
        <v>23</v>
      </c>
      <c r="R28" s="25" t="s">
        <v>23</v>
      </c>
      <c r="T28" s="20">
        <f t="shared" si="80"/>
        <v>0</v>
      </c>
      <c r="U28" s="30"/>
      <c r="V28" s="78" t="s">
        <v>23</v>
      </c>
      <c r="W28" s="35"/>
      <c r="X28" s="84">
        <f t="shared" si="70"/>
        <v>16</v>
      </c>
      <c r="Y28" s="62">
        <f>AVERAGE(G28:I28)</f>
        <v>33</v>
      </c>
      <c r="Z28" s="68"/>
      <c r="AA28" s="20" t="s">
        <v>23</v>
      </c>
      <c r="AB28" s="43"/>
      <c r="AC28" s="20" t="s">
        <v>23</v>
      </c>
      <c r="AE28" s="20">
        <f t="shared" si="72"/>
        <v>0</v>
      </c>
      <c r="AF28" s="30"/>
      <c r="AG28" s="78" t="s">
        <v>23</v>
      </c>
      <c r="AH28" s="35"/>
      <c r="AI28" s="44">
        <f t="shared" si="73"/>
        <v>16</v>
      </c>
      <c r="AJ28" s="35">
        <f t="shared" si="74"/>
        <v>33</v>
      </c>
      <c r="AK28" s="34"/>
      <c r="AL28" s="20" t="s">
        <v>23</v>
      </c>
      <c r="AM28" s="16"/>
      <c r="AN28" s="20" t="s">
        <v>23</v>
      </c>
      <c r="AO28" s="16"/>
      <c r="AP28" s="21"/>
      <c r="AQ28" s="16"/>
      <c r="AR28" s="78" t="s">
        <v>23</v>
      </c>
      <c r="AT28" s="21"/>
      <c r="AU28" s="45"/>
      <c r="AV28" s="34"/>
      <c r="AW28" s="20" t="s">
        <v>23</v>
      </c>
      <c r="AX28" s="57"/>
      <c r="AY28" s="25" t="s">
        <v>23</v>
      </c>
      <c r="AZ28" s="57"/>
      <c r="BA28" s="25" t="s">
        <v>23</v>
      </c>
      <c r="BB28" s="16"/>
      <c r="BC28" s="78" t="s">
        <v>23</v>
      </c>
      <c r="BE28" s="21"/>
      <c r="BF28" s="55"/>
      <c r="BG28" s="34"/>
      <c r="BH28" s="20" t="s">
        <v>23</v>
      </c>
      <c r="BI28" s="57"/>
      <c r="BJ28" s="25" t="s">
        <v>23</v>
      </c>
      <c r="BK28" s="16"/>
      <c r="BL28" s="21"/>
      <c r="BM28" s="16"/>
      <c r="BN28" s="78" t="s">
        <v>23</v>
      </c>
      <c r="BP28" s="21"/>
      <c r="BQ28" s="55">
        <f t="shared" si="75"/>
        <v>33</v>
      </c>
      <c r="BR28" s="34"/>
      <c r="BS28" s="20" t="s">
        <v>23</v>
      </c>
      <c r="BT28" s="57"/>
      <c r="BU28" s="20" t="s">
        <v>23</v>
      </c>
      <c r="BV28" s="57"/>
      <c r="BW28" s="25" t="s">
        <v>23</v>
      </c>
      <c r="BX28" s="16"/>
      <c r="BY28" s="78" t="s">
        <v>23</v>
      </c>
      <c r="CA28" s="62"/>
      <c r="CB28" s="55"/>
      <c r="CC28" s="34"/>
      <c r="CD28" s="20" t="s">
        <v>23</v>
      </c>
      <c r="CE28" s="75"/>
      <c r="CF28" s="25" t="s">
        <v>23</v>
      </c>
      <c r="CG28" s="75"/>
      <c r="CH28" s="25" t="s">
        <v>23</v>
      </c>
      <c r="CI28" s="16"/>
      <c r="CJ28" s="78" t="s">
        <v>23</v>
      </c>
      <c r="CL28" s="44">
        <v>13</v>
      </c>
      <c r="CM28" s="55">
        <f t="shared" si="76"/>
        <v>33</v>
      </c>
    </row>
    <row r="29" spans="1:91" s="5" customFormat="1" ht="12" customHeight="1">
      <c r="A29" s="32" t="s">
        <v>23</v>
      </c>
      <c r="B29" s="22" t="s">
        <v>79</v>
      </c>
      <c r="C29" s="22" t="s">
        <v>80</v>
      </c>
      <c r="D29" s="26">
        <v>66395</v>
      </c>
      <c r="E29" s="23" t="s">
        <v>132</v>
      </c>
      <c r="F29" s="6"/>
      <c r="G29" s="20">
        <v>34</v>
      </c>
      <c r="I29" s="20">
        <v>32</v>
      </c>
      <c r="K29" s="20">
        <f>SUM(G29+I29)</f>
        <v>66</v>
      </c>
      <c r="L29" s="13"/>
      <c r="M29" s="21">
        <v>16</v>
      </c>
      <c r="N29" s="78">
        <f t="shared" si="79"/>
        <v>33</v>
      </c>
      <c r="O29" s="34"/>
      <c r="P29" s="94" t="s">
        <v>23</v>
      </c>
      <c r="R29" s="25" t="s">
        <v>23</v>
      </c>
      <c r="T29" s="20">
        <f t="shared" si="80"/>
        <v>0</v>
      </c>
      <c r="U29" s="30"/>
      <c r="V29" s="78" t="s">
        <v>23</v>
      </c>
      <c r="W29" s="35"/>
      <c r="X29" s="84">
        <f t="shared" si="70"/>
        <v>16</v>
      </c>
      <c r="Y29" s="62">
        <f>AVERAGE(G29:I29)</f>
        <v>33</v>
      </c>
      <c r="Z29" s="68"/>
      <c r="AA29" s="20" t="s">
        <v>23</v>
      </c>
      <c r="AB29" s="43"/>
      <c r="AC29" s="20" t="s">
        <v>23</v>
      </c>
      <c r="AE29" s="20">
        <f t="shared" si="72"/>
        <v>0</v>
      </c>
      <c r="AF29" s="30"/>
      <c r="AG29" s="78" t="s">
        <v>23</v>
      </c>
      <c r="AH29" s="35"/>
      <c r="AI29" s="44">
        <f t="shared" si="73"/>
        <v>16</v>
      </c>
      <c r="AJ29" s="35">
        <f t="shared" si="74"/>
        <v>33</v>
      </c>
      <c r="AK29" s="34"/>
      <c r="AL29" s="20" t="s">
        <v>23</v>
      </c>
      <c r="AM29" s="16"/>
      <c r="AN29" s="20" t="s">
        <v>23</v>
      </c>
      <c r="AO29" s="16"/>
      <c r="AP29" s="40">
        <f>SUM(AL29:AN29)</f>
        <v>0</v>
      </c>
      <c r="AQ29" s="16"/>
      <c r="AR29" s="78" t="s">
        <v>23</v>
      </c>
      <c r="AT29" s="44">
        <f>SUM(AR29,AI29)</f>
        <v>16</v>
      </c>
      <c r="AU29" s="45">
        <f>AVERAGE(G29,I29,P29,R29,AA29,AC29,AL29,AN29)</f>
        <v>33</v>
      </c>
      <c r="AV29" s="34"/>
      <c r="AW29" s="20" t="s">
        <v>23</v>
      </c>
      <c r="AX29" s="57"/>
      <c r="AY29" s="25" t="s">
        <v>23</v>
      </c>
      <c r="AZ29" s="57"/>
      <c r="BA29" s="25" t="s">
        <v>23</v>
      </c>
      <c r="BB29" s="16"/>
      <c r="BC29" s="78" t="s">
        <v>23</v>
      </c>
      <c r="BE29" s="44">
        <f>SUM(AT29,BC29)</f>
        <v>16</v>
      </c>
      <c r="BF29" s="55">
        <f>AVERAGE(AY29,AW29,AN29,AL29,AC29,AA29,R29,P29,I29,G29)</f>
        <v>33</v>
      </c>
      <c r="BG29" s="34"/>
      <c r="BH29" s="20" t="s">
        <v>23</v>
      </c>
      <c r="BI29" s="57"/>
      <c r="BJ29" s="25" t="s">
        <v>23</v>
      </c>
      <c r="BK29" s="57"/>
      <c r="BL29" s="20">
        <f>SUM(BH29:BJ29)</f>
        <v>0</v>
      </c>
      <c r="BM29" s="16"/>
      <c r="BN29" s="78" t="s">
        <v>23</v>
      </c>
      <c r="BP29" s="44">
        <f>SUM(BE29,BN29)</f>
        <v>16</v>
      </c>
      <c r="BQ29" s="55">
        <f t="shared" si="75"/>
        <v>33</v>
      </c>
      <c r="BR29" s="34"/>
      <c r="BS29" s="20" t="s">
        <v>23</v>
      </c>
      <c r="BT29" s="57"/>
      <c r="BU29" s="20" t="s">
        <v>23</v>
      </c>
      <c r="BV29" s="57"/>
      <c r="BW29" s="20">
        <f>SUM(BS29:BU29)</f>
        <v>0</v>
      </c>
      <c r="BX29" s="16"/>
      <c r="BY29" s="78" t="s">
        <v>23</v>
      </c>
      <c r="CA29" s="44">
        <f>SUM(BP29,BY29)</f>
        <v>16</v>
      </c>
      <c r="CB29" s="55">
        <f>AVERAGE(BU29,BS29,BJ29,BH29,AY29,AW29,AN29,AL29,AC29,AA29,R29,P29,I29,G29)</f>
        <v>33</v>
      </c>
      <c r="CC29" s="34"/>
      <c r="CD29" s="20" t="s">
        <v>23</v>
      </c>
      <c r="CE29" s="75"/>
      <c r="CF29" s="25" t="s">
        <v>23</v>
      </c>
      <c r="CG29" s="75"/>
      <c r="CH29" s="25" t="s">
        <v>23</v>
      </c>
      <c r="CI29" s="16"/>
      <c r="CJ29" s="78" t="s">
        <v>23</v>
      </c>
      <c r="CL29" s="44">
        <f>SUM(CA29,CJ29)</f>
        <v>16</v>
      </c>
      <c r="CM29" s="55">
        <f t="shared" si="76"/>
        <v>33</v>
      </c>
    </row>
    <row r="30" spans="1:91" ht="12" customHeight="1">
      <c r="A30" s="32" t="s">
        <v>23</v>
      </c>
      <c r="B30" s="22" t="s">
        <v>37</v>
      </c>
      <c r="C30" s="22" t="s">
        <v>137</v>
      </c>
      <c r="D30" s="26">
        <v>37750</v>
      </c>
      <c r="E30" s="23" t="s">
        <v>33</v>
      </c>
      <c r="F30" s="6"/>
      <c r="G30" s="40">
        <v>36</v>
      </c>
      <c r="H30" s="5"/>
      <c r="I30" s="20">
        <v>30</v>
      </c>
      <c r="J30" s="5"/>
      <c r="K30" s="20">
        <f>SUM(G30+I30)</f>
        <v>66</v>
      </c>
      <c r="L30" s="79"/>
      <c r="M30" s="78">
        <v>16</v>
      </c>
      <c r="N30" s="78">
        <f t="shared" si="79"/>
        <v>33</v>
      </c>
      <c r="O30" s="33"/>
      <c r="P30" s="94" t="s">
        <v>23</v>
      </c>
      <c r="Q30" s="5"/>
      <c r="R30" s="25" t="s">
        <v>23</v>
      </c>
      <c r="S30" s="5"/>
      <c r="T30" s="20">
        <f t="shared" si="80"/>
        <v>0</v>
      </c>
      <c r="U30" s="79"/>
      <c r="V30" s="78"/>
      <c r="W30" s="35"/>
      <c r="X30" s="84">
        <f t="shared" si="70"/>
        <v>16</v>
      </c>
      <c r="Y30" s="78">
        <f>AVERAGE(G30:I30)</f>
        <v>33</v>
      </c>
      <c r="Z30" s="69"/>
      <c r="AA30" s="78"/>
      <c r="AB30" s="5"/>
      <c r="AC30" s="78"/>
      <c r="AD30" s="5"/>
      <c r="AE30" s="20">
        <f t="shared" si="72"/>
        <v>0</v>
      </c>
      <c r="AF30" s="79"/>
      <c r="AG30" s="78"/>
      <c r="AH30" s="35"/>
      <c r="AI30" s="44">
        <f t="shared" si="73"/>
        <v>16</v>
      </c>
      <c r="AJ30" s="35">
        <f t="shared" si="74"/>
        <v>33</v>
      </c>
      <c r="AK30" s="33"/>
      <c r="AL30" s="78"/>
      <c r="AN30" s="78"/>
      <c r="AP30" s="78"/>
      <c r="AR30" s="78"/>
      <c r="AT30" s="78"/>
      <c r="AU30" s="48"/>
      <c r="AV30" s="33"/>
      <c r="AW30" s="78"/>
      <c r="AY30" s="78"/>
      <c r="BA30" s="78"/>
      <c r="BC30" s="78"/>
      <c r="BE30" s="78"/>
      <c r="BF30" s="55"/>
      <c r="BG30" s="33"/>
      <c r="BH30" s="78"/>
      <c r="BI30" s="16"/>
      <c r="BJ30" s="78"/>
      <c r="BK30" s="16"/>
      <c r="BL30" s="78"/>
      <c r="BM30" s="16"/>
      <c r="BN30" s="78"/>
      <c r="BP30" s="78"/>
      <c r="BQ30" s="55">
        <f t="shared" si="75"/>
        <v>33</v>
      </c>
      <c r="BR30" s="33"/>
      <c r="BS30" s="20" t="s">
        <v>23</v>
      </c>
      <c r="BT30" s="57"/>
      <c r="BU30" s="25" t="s">
        <v>23</v>
      </c>
      <c r="BV30" s="57"/>
      <c r="BW30" s="25" t="s">
        <v>23</v>
      </c>
      <c r="BX30" s="16"/>
      <c r="BY30" s="78" t="s">
        <v>23</v>
      </c>
      <c r="BZ30" s="5"/>
      <c r="CA30" s="78"/>
      <c r="CB30" s="55"/>
      <c r="CC30" s="34"/>
      <c r="CD30" s="25" t="s">
        <v>23</v>
      </c>
      <c r="CE30" s="57"/>
      <c r="CF30" s="25" t="s">
        <v>23</v>
      </c>
      <c r="CG30" s="57"/>
      <c r="CH30" s="25" t="s">
        <v>23</v>
      </c>
      <c r="CI30" s="16"/>
      <c r="CJ30" s="78" t="s">
        <v>23</v>
      </c>
      <c r="CK30" s="5"/>
      <c r="CL30" s="78"/>
      <c r="CM30" s="55">
        <f t="shared" si="76"/>
        <v>33</v>
      </c>
    </row>
    <row r="31" spans="1:91" s="5" customFormat="1" ht="12" customHeight="1">
      <c r="A31" s="32" t="s">
        <v>23</v>
      </c>
      <c r="B31" s="22" t="s">
        <v>46</v>
      </c>
      <c r="C31" s="22" t="s">
        <v>47</v>
      </c>
      <c r="D31" s="26">
        <v>65947</v>
      </c>
      <c r="E31" s="28" t="s">
        <v>45</v>
      </c>
      <c r="F31" s="6"/>
      <c r="G31" s="40">
        <v>36</v>
      </c>
      <c r="I31" s="20">
        <v>35</v>
      </c>
      <c r="K31" s="20">
        <f>SUM(G31+I31)</f>
        <v>71</v>
      </c>
      <c r="L31" s="13"/>
      <c r="M31" s="77">
        <v>7</v>
      </c>
      <c r="N31" s="21">
        <f t="shared" si="79"/>
        <v>35.5</v>
      </c>
      <c r="O31" s="34"/>
      <c r="P31" s="94" t="s">
        <v>23</v>
      </c>
      <c r="R31" s="25" t="s">
        <v>23</v>
      </c>
      <c r="T31" s="20">
        <f t="shared" si="80"/>
        <v>0</v>
      </c>
      <c r="U31" s="30"/>
      <c r="V31" s="78" t="s">
        <v>23</v>
      </c>
      <c r="W31" s="35"/>
      <c r="X31" s="84">
        <f t="shared" si="70"/>
        <v>7</v>
      </c>
      <c r="Y31" s="21">
        <f>AVERAGE(R31,P31,I31,G31)</f>
        <v>35.5</v>
      </c>
      <c r="Z31" s="34"/>
      <c r="AA31" s="40">
        <v>37</v>
      </c>
      <c r="AB31" s="43"/>
      <c r="AC31" s="20">
        <v>30</v>
      </c>
      <c r="AE31" s="20">
        <f t="shared" si="72"/>
        <v>67</v>
      </c>
      <c r="AF31" s="30"/>
      <c r="AG31" s="78">
        <v>9</v>
      </c>
      <c r="AH31" s="35"/>
      <c r="AI31" s="44">
        <f t="shared" si="73"/>
        <v>16</v>
      </c>
      <c r="AJ31" s="35">
        <f t="shared" si="74"/>
        <v>34.5</v>
      </c>
      <c r="AK31" s="34"/>
      <c r="AL31" s="20" t="s">
        <v>23</v>
      </c>
      <c r="AM31" s="16"/>
      <c r="AN31" s="20" t="s">
        <v>23</v>
      </c>
      <c r="AO31" s="16"/>
      <c r="AP31" s="20">
        <f>SUM(AL31:AN31)</f>
        <v>0</v>
      </c>
      <c r="AQ31" s="16"/>
      <c r="AR31" s="78" t="s">
        <v>23</v>
      </c>
      <c r="AT31" s="44">
        <f>SUM(AR31,AI31)</f>
        <v>16</v>
      </c>
      <c r="AU31" s="45">
        <f>AVERAGE(G31,I31,P31,R31,AA31,AC31,AL31,AN31)</f>
        <v>34.5</v>
      </c>
      <c r="AV31" s="34"/>
      <c r="AW31" s="20" t="s">
        <v>23</v>
      </c>
      <c r="AX31" s="57"/>
      <c r="AY31" s="25" t="s">
        <v>23</v>
      </c>
      <c r="AZ31" s="57"/>
      <c r="BA31" s="25" t="s">
        <v>23</v>
      </c>
      <c r="BB31" s="16"/>
      <c r="BC31" s="78" t="s">
        <v>23</v>
      </c>
      <c r="BE31" s="44">
        <f t="shared" ref="BE31" si="81">SUM(AT31,BC31)</f>
        <v>16</v>
      </c>
      <c r="BF31" s="55">
        <f>AVERAGE(AY31,AW31,AN31,AL31,AC31,AA31,R31,P31,I31,G31)</f>
        <v>34.5</v>
      </c>
      <c r="BG31" s="34"/>
      <c r="BH31" s="20" t="s">
        <v>23</v>
      </c>
      <c r="BI31" s="57"/>
      <c r="BJ31" s="25" t="s">
        <v>23</v>
      </c>
      <c r="BK31" s="57"/>
      <c r="BL31" s="20">
        <f t="shared" ref="BL31" si="82">SUM(BH31:BJ31)</f>
        <v>0</v>
      </c>
      <c r="BM31" s="16"/>
      <c r="BN31" s="78" t="s">
        <v>23</v>
      </c>
      <c r="BP31" s="44">
        <f t="shared" ref="BP31" si="83">SUM(BE31,BN31)</f>
        <v>16</v>
      </c>
      <c r="BQ31" s="55">
        <f t="shared" si="75"/>
        <v>34.5</v>
      </c>
      <c r="BR31" s="34"/>
      <c r="BS31" s="20" t="s">
        <v>23</v>
      </c>
      <c r="BT31" s="57"/>
      <c r="BU31" s="20" t="s">
        <v>23</v>
      </c>
      <c r="BV31" s="57"/>
      <c r="BW31" s="40">
        <f t="shared" ref="BW31" si="84">SUM(BS31:BU31)</f>
        <v>0</v>
      </c>
      <c r="BX31" s="16"/>
      <c r="BY31" s="78" t="s">
        <v>23</v>
      </c>
      <c r="CA31" s="44">
        <f t="shared" ref="CA31" si="85">SUM(BP31,BY31)</f>
        <v>16</v>
      </c>
      <c r="CB31" s="55">
        <f>AVERAGE(BU31,BS31,BJ31,BH31,AY31,AW31,AN31,AL31,AC31,AA31,R31,P31,I31,G31)</f>
        <v>34.5</v>
      </c>
      <c r="CC31" s="34"/>
      <c r="CD31" s="20" t="s">
        <v>23</v>
      </c>
      <c r="CE31" s="75"/>
      <c r="CF31" s="25" t="s">
        <v>23</v>
      </c>
      <c r="CG31" s="75"/>
      <c r="CH31" s="25" t="s">
        <v>23</v>
      </c>
      <c r="CI31" s="16"/>
      <c r="CJ31" s="78" t="s">
        <v>23</v>
      </c>
      <c r="CL31" s="44">
        <f>SUM(CA31,CJ31)</f>
        <v>16</v>
      </c>
      <c r="CM31" s="55">
        <f t="shared" si="76"/>
        <v>34.5</v>
      </c>
    </row>
    <row r="32" spans="1:91" s="5" customFormat="1" ht="14.25" customHeight="1">
      <c r="A32" s="32" t="s">
        <v>23</v>
      </c>
      <c r="B32" s="22" t="s">
        <v>128</v>
      </c>
      <c r="C32" s="22" t="s">
        <v>129</v>
      </c>
      <c r="D32" s="26">
        <v>49335</v>
      </c>
      <c r="E32" s="28" t="s">
        <v>71</v>
      </c>
      <c r="F32" s="4"/>
      <c r="G32" s="40">
        <v>37</v>
      </c>
      <c r="I32" s="20">
        <v>30</v>
      </c>
      <c r="K32" s="20">
        <f t="shared" ref="K32" si="86">SUM(G32+I32)</f>
        <v>67</v>
      </c>
      <c r="L32" s="13"/>
      <c r="M32" s="77">
        <v>13</v>
      </c>
      <c r="N32" s="78">
        <f t="shared" si="79"/>
        <v>33.5</v>
      </c>
      <c r="O32" s="34"/>
      <c r="P32" s="94">
        <v>39</v>
      </c>
      <c r="R32" s="25">
        <v>38</v>
      </c>
      <c r="T32" s="40">
        <f t="shared" si="80"/>
        <v>77</v>
      </c>
      <c r="U32" s="30"/>
      <c r="V32" s="78">
        <v>3</v>
      </c>
      <c r="W32" s="35"/>
      <c r="X32" s="84">
        <f t="shared" si="70"/>
        <v>16</v>
      </c>
      <c r="Y32" s="21">
        <f>AVERAGE(R32,P32,I32,G32)</f>
        <v>36</v>
      </c>
      <c r="Z32" s="34"/>
      <c r="AA32" s="20" t="s">
        <v>23</v>
      </c>
      <c r="AB32" s="43"/>
      <c r="AC32" s="20" t="s">
        <v>23</v>
      </c>
      <c r="AE32" s="20">
        <f t="shared" si="72"/>
        <v>0</v>
      </c>
      <c r="AF32" s="30"/>
      <c r="AG32" s="78" t="s">
        <v>23</v>
      </c>
      <c r="AH32" s="35"/>
      <c r="AI32" s="44">
        <f t="shared" si="73"/>
        <v>16</v>
      </c>
      <c r="AJ32" s="35">
        <f t="shared" si="74"/>
        <v>36</v>
      </c>
      <c r="AK32" s="34"/>
      <c r="AL32" s="20" t="s">
        <v>23</v>
      </c>
      <c r="AM32" s="16"/>
      <c r="AN32" s="20" t="s">
        <v>23</v>
      </c>
      <c r="AO32" s="16"/>
      <c r="AP32" s="21">
        <f>SUM(AL32:AN32)</f>
        <v>0</v>
      </c>
      <c r="AQ32" s="16"/>
      <c r="AR32" s="78" t="s">
        <v>23</v>
      </c>
      <c r="AT32" s="44">
        <f>SUM(AR32,AI32)</f>
        <v>16</v>
      </c>
      <c r="AU32" s="45">
        <f>AVERAGE(G32,I32,P32,R32,AA32,AC32,AL32,AN32)</f>
        <v>36</v>
      </c>
      <c r="AV32" s="34"/>
      <c r="AW32" s="20" t="s">
        <v>23</v>
      </c>
      <c r="AX32" s="57"/>
      <c r="AY32" s="25" t="s">
        <v>23</v>
      </c>
      <c r="AZ32" s="57"/>
      <c r="BA32" s="25" t="s">
        <v>23</v>
      </c>
      <c r="BB32" s="16"/>
      <c r="BC32" s="78" t="s">
        <v>23</v>
      </c>
      <c r="BE32" s="44">
        <f>SUM(AT32,BC32)</f>
        <v>16</v>
      </c>
      <c r="BF32" s="55">
        <f>AVERAGE(AY32,AW32,AN32,AL32,AC32,AA32,R32,P32,I32,G32)</f>
        <v>36</v>
      </c>
      <c r="BG32" s="34"/>
      <c r="BH32" s="20" t="s">
        <v>23</v>
      </c>
      <c r="BI32" s="57"/>
      <c r="BJ32" s="25" t="s">
        <v>23</v>
      </c>
      <c r="BK32" s="57"/>
      <c r="BL32" s="20">
        <f>SUM(BH32:BJ32)</f>
        <v>0</v>
      </c>
      <c r="BM32" s="16"/>
      <c r="BN32" s="78" t="s">
        <v>23</v>
      </c>
      <c r="BP32" s="44">
        <f>SUM(BE32,BN32)</f>
        <v>16</v>
      </c>
      <c r="BQ32" s="55">
        <f t="shared" si="75"/>
        <v>36</v>
      </c>
      <c r="BR32" s="34"/>
      <c r="BS32" s="20" t="s">
        <v>23</v>
      </c>
      <c r="BT32" s="57"/>
      <c r="BU32" s="20" t="s">
        <v>23</v>
      </c>
      <c r="BV32" s="57"/>
      <c r="BW32" s="20">
        <f t="shared" ref="BW32" si="87">SUM(BS32:BU32)</f>
        <v>0</v>
      </c>
      <c r="BX32" s="16"/>
      <c r="BY32" s="78" t="s">
        <v>23</v>
      </c>
      <c r="CA32" s="44">
        <f t="shared" ref="CA32" si="88">SUM(BP32,BY32)</f>
        <v>16</v>
      </c>
      <c r="CB32" s="55">
        <f>AVERAGE(BU32,BS32,BJ32,BH32,AY32,AW32,AN32,AL32,AC32,AA32,R32,P32,I32,G32)</f>
        <v>36</v>
      </c>
      <c r="CC32" s="34"/>
      <c r="CD32" s="20" t="s">
        <v>23</v>
      </c>
      <c r="CE32" s="75"/>
      <c r="CF32" s="25" t="s">
        <v>23</v>
      </c>
      <c r="CG32" s="75"/>
      <c r="CH32" s="25" t="s">
        <v>23</v>
      </c>
      <c r="CI32" s="16"/>
      <c r="CJ32" s="78" t="s">
        <v>23</v>
      </c>
      <c r="CL32" s="44">
        <f t="shared" ref="CL32" si="89">SUM(CA32,CJ32)</f>
        <v>16</v>
      </c>
      <c r="CM32" s="55">
        <f t="shared" si="76"/>
        <v>36</v>
      </c>
    </row>
    <row r="33" spans="1:91" s="5" customFormat="1" ht="12" customHeight="1">
      <c r="A33" s="32" t="s">
        <v>97</v>
      </c>
      <c r="B33" s="22" t="s">
        <v>100</v>
      </c>
      <c r="C33" s="22" t="s">
        <v>83</v>
      </c>
      <c r="D33" s="26" t="s">
        <v>23</v>
      </c>
      <c r="E33" s="23" t="s">
        <v>132</v>
      </c>
      <c r="F33" s="6"/>
      <c r="G33" s="78">
        <v>40</v>
      </c>
      <c r="I33" s="20">
        <v>35</v>
      </c>
      <c r="K33" s="78">
        <f>SUM(G33+I33)</f>
        <v>75</v>
      </c>
      <c r="L33" s="79"/>
      <c r="M33" s="78">
        <v>3</v>
      </c>
      <c r="N33" s="78">
        <f t="shared" si="79"/>
        <v>37.5</v>
      </c>
      <c r="O33" s="33"/>
      <c r="P33" s="94">
        <v>38</v>
      </c>
      <c r="R33" s="25">
        <v>36</v>
      </c>
      <c r="T33" s="40">
        <f t="shared" ref="T33:T47" si="90">SUM(P33:R33)</f>
        <v>74</v>
      </c>
      <c r="U33" s="79"/>
      <c r="V33" s="78">
        <v>7</v>
      </c>
      <c r="W33" s="35"/>
      <c r="X33" s="84">
        <f t="shared" ref="X33:X47" si="91">SUM(M33,V33)</f>
        <v>10</v>
      </c>
      <c r="Y33" s="78">
        <f>AVERAGE(P33:R33,G33:I33)</f>
        <v>37.25</v>
      </c>
      <c r="Z33" s="69"/>
      <c r="AA33" s="40">
        <v>37</v>
      </c>
      <c r="AC33" s="40">
        <v>41</v>
      </c>
      <c r="AE33" s="40">
        <f t="shared" si="19"/>
        <v>78</v>
      </c>
      <c r="AF33" s="79"/>
      <c r="AG33" s="78">
        <v>3</v>
      </c>
      <c r="AH33" s="35"/>
      <c r="AI33" s="44">
        <f t="shared" si="15"/>
        <v>13</v>
      </c>
      <c r="AJ33" s="35">
        <f t="shared" si="4"/>
        <v>37.833333333333336</v>
      </c>
      <c r="AK33" s="33"/>
      <c r="AL33" s="78"/>
      <c r="AM33" s="16"/>
      <c r="AN33" s="78"/>
      <c r="AO33" s="16"/>
      <c r="AP33" s="78"/>
      <c r="AQ33" s="16"/>
      <c r="AR33" s="78"/>
      <c r="AS33"/>
      <c r="AT33" s="78"/>
      <c r="AU33" s="48"/>
      <c r="AV33" s="33"/>
      <c r="AW33" s="78"/>
      <c r="AX33" s="16"/>
      <c r="AY33" s="78"/>
      <c r="AZ33" s="16"/>
      <c r="BA33" s="78"/>
      <c r="BB33" s="16"/>
      <c r="BC33" s="78"/>
      <c r="BD33"/>
      <c r="BE33" s="78"/>
      <c r="BF33" s="55"/>
      <c r="BG33" s="33"/>
      <c r="BH33" s="78"/>
      <c r="BI33" s="16"/>
      <c r="BJ33" s="78"/>
      <c r="BK33" s="16"/>
      <c r="BL33" s="78"/>
      <c r="BM33" s="16"/>
      <c r="BN33" s="78"/>
      <c r="BO33"/>
      <c r="BP33" s="78"/>
      <c r="BQ33" s="55">
        <f t="shared" si="7"/>
        <v>37.833333333333336</v>
      </c>
      <c r="BR33" s="33"/>
      <c r="BS33" s="20" t="s">
        <v>23</v>
      </c>
      <c r="BT33" s="57"/>
      <c r="BU33" s="25" t="s">
        <v>23</v>
      </c>
      <c r="BV33" s="57"/>
      <c r="BW33" s="25" t="s">
        <v>23</v>
      </c>
      <c r="BX33" s="16"/>
      <c r="BY33" s="78" t="s">
        <v>23</v>
      </c>
      <c r="CA33" s="78"/>
      <c r="CB33" s="55"/>
      <c r="CC33" s="34"/>
      <c r="CD33" s="25" t="s">
        <v>23</v>
      </c>
      <c r="CE33" s="57"/>
      <c r="CF33" s="25" t="s">
        <v>23</v>
      </c>
      <c r="CG33" s="57"/>
      <c r="CH33" s="25" t="s">
        <v>23</v>
      </c>
      <c r="CI33" s="16"/>
      <c r="CJ33" s="78" t="s">
        <v>23</v>
      </c>
      <c r="CL33" s="78"/>
      <c r="CM33" s="55">
        <f t="shared" si="12"/>
        <v>37.833333333333336</v>
      </c>
    </row>
    <row r="34" spans="1:91" ht="12" customHeight="1">
      <c r="A34" s="32" t="s">
        <v>102</v>
      </c>
      <c r="B34" s="22" t="s">
        <v>133</v>
      </c>
      <c r="C34" s="22" t="s">
        <v>134</v>
      </c>
      <c r="D34" s="26">
        <v>37466</v>
      </c>
      <c r="E34" s="23" t="s">
        <v>132</v>
      </c>
      <c r="F34" s="6"/>
      <c r="G34" s="78">
        <v>39</v>
      </c>
      <c r="H34" s="5"/>
      <c r="I34" s="78">
        <v>39</v>
      </c>
      <c r="J34" s="5"/>
      <c r="K34" s="78">
        <f>SUM(G34+I34)</f>
        <v>78</v>
      </c>
      <c r="L34" s="79"/>
      <c r="M34" s="78">
        <v>1</v>
      </c>
      <c r="N34" s="78">
        <f t="shared" ref="N34" si="92">AVERAGE(G34,I34)</f>
        <v>39</v>
      </c>
      <c r="O34" s="33"/>
      <c r="P34" s="94">
        <v>39</v>
      </c>
      <c r="Q34" s="5"/>
      <c r="R34" s="25">
        <v>32</v>
      </c>
      <c r="S34" s="5"/>
      <c r="T34" s="20">
        <f t="shared" ref="T34" si="93">SUM(P34:R34)</f>
        <v>71</v>
      </c>
      <c r="U34" s="79"/>
      <c r="V34" s="78">
        <v>10</v>
      </c>
      <c r="W34" s="35"/>
      <c r="X34" s="84">
        <f t="shared" ref="X34" si="94">SUM(M34,V34)</f>
        <v>11</v>
      </c>
      <c r="Y34" s="78">
        <f>AVERAGE(P34:R34,G34:I34)</f>
        <v>37.25</v>
      </c>
      <c r="Z34" s="69"/>
      <c r="AA34" s="40">
        <v>45</v>
      </c>
      <c r="AB34" s="5"/>
      <c r="AC34" s="40">
        <v>38</v>
      </c>
      <c r="AD34" s="5"/>
      <c r="AE34" s="40">
        <f>SUM(AA34:AC34)</f>
        <v>83</v>
      </c>
      <c r="AF34" s="79"/>
      <c r="AG34" s="78">
        <v>0</v>
      </c>
      <c r="AH34" s="35"/>
      <c r="AI34" s="44">
        <f>SUM(X34,AG34)</f>
        <v>11</v>
      </c>
      <c r="AJ34" s="35">
        <f>AVERAGE(AC34,AA34,R34,P34,I34,G34)</f>
        <v>38.666666666666664</v>
      </c>
      <c r="AK34" s="33"/>
      <c r="AL34" s="78"/>
      <c r="AN34" s="78"/>
      <c r="AP34" s="78"/>
      <c r="AR34" s="78"/>
      <c r="AT34" s="78"/>
      <c r="AU34" s="48"/>
      <c r="AV34" s="33"/>
      <c r="AW34" s="78"/>
      <c r="AY34" s="78"/>
      <c r="BA34" s="78"/>
      <c r="BC34" s="78"/>
      <c r="BE34" s="78"/>
      <c r="BF34" s="55"/>
      <c r="BG34" s="33"/>
      <c r="BH34" s="78"/>
      <c r="BI34" s="16"/>
      <c r="BJ34" s="78"/>
      <c r="BK34" s="16"/>
      <c r="BL34" s="78"/>
      <c r="BM34" s="16"/>
      <c r="BN34" s="78"/>
      <c r="BP34" s="78"/>
      <c r="BQ34" s="55">
        <f>AVERAGE(BH34:BJ34,AW34:AY34,AL34:AN34,AA34:AC34,P34:R34,G34:I34)</f>
        <v>38.666666666666664</v>
      </c>
      <c r="BR34" s="33"/>
      <c r="BS34" s="20" t="s">
        <v>23</v>
      </c>
      <c r="BT34" s="57"/>
      <c r="BU34" s="25" t="s">
        <v>23</v>
      </c>
      <c r="BV34" s="57"/>
      <c r="BW34" s="25" t="s">
        <v>23</v>
      </c>
      <c r="BX34" s="16"/>
      <c r="BY34" s="78" t="s">
        <v>23</v>
      </c>
      <c r="BZ34" s="5"/>
      <c r="CA34" s="78"/>
      <c r="CB34" s="55"/>
      <c r="CC34" s="34"/>
      <c r="CD34" s="25" t="s">
        <v>23</v>
      </c>
      <c r="CE34" s="57"/>
      <c r="CF34" s="25" t="s">
        <v>23</v>
      </c>
      <c r="CG34" s="57"/>
      <c r="CH34" s="25" t="s">
        <v>23</v>
      </c>
      <c r="CI34" s="16"/>
      <c r="CJ34" s="78" t="s">
        <v>23</v>
      </c>
      <c r="CK34" s="5"/>
      <c r="CL34" s="78"/>
      <c r="CM34" s="55">
        <f>AVERAGE(CF34,CD34,BU34,BS34,BJ34,BH34,AY34,AW34,AN34,AL34,AC34,AA34,R34,P34,I34,G34)</f>
        <v>38.666666666666664</v>
      </c>
    </row>
    <row r="35" spans="1:91" ht="12" customHeight="1">
      <c r="A35" s="32" t="s">
        <v>103</v>
      </c>
      <c r="B35" s="22" t="s">
        <v>172</v>
      </c>
      <c r="C35" s="22" t="s">
        <v>60</v>
      </c>
      <c r="D35" s="26" t="s">
        <v>23</v>
      </c>
      <c r="E35" s="23" t="s">
        <v>132</v>
      </c>
      <c r="F35" s="6"/>
      <c r="G35" s="20" t="s">
        <v>23</v>
      </c>
      <c r="H35" s="5"/>
      <c r="I35" s="25" t="s">
        <v>23</v>
      </c>
      <c r="J35" s="5"/>
      <c r="K35" s="84">
        <f>SUM(G35,I35)</f>
        <v>0</v>
      </c>
      <c r="L35" s="85"/>
      <c r="M35" s="84" t="s">
        <v>23</v>
      </c>
      <c r="N35" s="84" t="e">
        <f>AVERAGE(G35,I35)</f>
        <v>#DIV/0!</v>
      </c>
      <c r="O35" s="34"/>
      <c r="P35" s="94">
        <v>35</v>
      </c>
      <c r="Q35" s="5"/>
      <c r="R35" s="25">
        <v>36</v>
      </c>
      <c r="S35" s="5"/>
      <c r="T35" s="20">
        <f>SUM(P35:R35)</f>
        <v>71</v>
      </c>
      <c r="U35" s="85"/>
      <c r="V35" s="84">
        <v>10</v>
      </c>
      <c r="W35" s="35"/>
      <c r="X35" s="84">
        <f>SUM(M35,V35)</f>
        <v>10</v>
      </c>
      <c r="Y35" s="84">
        <f>AVERAGE(P35:R35)</f>
        <v>35.5</v>
      </c>
      <c r="Z35" s="68"/>
      <c r="AA35" s="20" t="s">
        <v>23</v>
      </c>
      <c r="AB35" s="43"/>
      <c r="AC35" s="20" t="s">
        <v>23</v>
      </c>
      <c r="AD35" s="5"/>
      <c r="AE35" s="20">
        <f>SUM(AA35:AC35)</f>
        <v>0</v>
      </c>
      <c r="AF35" s="85"/>
      <c r="AG35" s="84" t="s">
        <v>23</v>
      </c>
      <c r="AH35" s="35"/>
      <c r="AI35" s="44">
        <f>SUM(X35,AG35)</f>
        <v>10</v>
      </c>
      <c r="AJ35" s="35">
        <f>AVERAGE(AC35,AA35,R35,P35,I35,G35)</f>
        <v>35.5</v>
      </c>
      <c r="AK35" s="34"/>
      <c r="AL35" s="20" t="s">
        <v>23</v>
      </c>
      <c r="AN35" s="20" t="s">
        <v>23</v>
      </c>
      <c r="AP35" s="84">
        <f>SUM(AL35:AN35)</f>
        <v>0</v>
      </c>
      <c r="AR35" s="84" t="s">
        <v>23</v>
      </c>
      <c r="AT35" s="44">
        <f>SUM(AR35,AI35)</f>
        <v>10</v>
      </c>
      <c r="AU35" s="86">
        <f>AVERAGE(G35,I35,P35,R35,AA35,AC35,AL35,AN35)</f>
        <v>35.5</v>
      </c>
      <c r="AV35" s="33"/>
      <c r="AW35" s="20" t="s">
        <v>23</v>
      </c>
      <c r="AX35" s="57"/>
      <c r="AY35" s="25" t="s">
        <v>23</v>
      </c>
      <c r="AZ35" s="57"/>
      <c r="BA35" s="25" t="s">
        <v>23</v>
      </c>
      <c r="BC35" s="84" t="s">
        <v>23</v>
      </c>
      <c r="BE35" s="44">
        <f>SUM(AT35,BC35)</f>
        <v>10</v>
      </c>
      <c r="BF35" s="55">
        <f>AVERAGE(AY35,AW35,AN35,AL35,AC35,AA35,R35,P35,I35,G35)</f>
        <v>35.5</v>
      </c>
      <c r="BG35" s="33"/>
      <c r="BH35" s="20" t="s">
        <v>23</v>
      </c>
      <c r="BI35" s="57"/>
      <c r="BJ35" s="25" t="s">
        <v>23</v>
      </c>
      <c r="BK35" s="57"/>
      <c r="BL35" s="20">
        <f>SUM(BH35:BJ35)</f>
        <v>0</v>
      </c>
      <c r="BM35" s="16"/>
      <c r="BN35" s="84" t="s">
        <v>23</v>
      </c>
      <c r="BP35" s="44">
        <f>SUM(BE35,BN35)</f>
        <v>10</v>
      </c>
      <c r="BQ35" s="55">
        <f>AVERAGE(BH35:BJ35,AW35:AY35,AL35:AN35,AA35:AC35,P35:R35,G35:I35)</f>
        <v>35.5</v>
      </c>
      <c r="BR35" s="33"/>
      <c r="BS35" s="20" t="s">
        <v>23</v>
      </c>
      <c r="BT35" s="57"/>
      <c r="BU35" s="20" t="s">
        <v>23</v>
      </c>
      <c r="BV35" s="57"/>
      <c r="BW35" s="20">
        <f>SUM(BS35:BU35)</f>
        <v>0</v>
      </c>
      <c r="BX35" s="16"/>
      <c r="BY35" s="84" t="s">
        <v>23</v>
      </c>
      <c r="BZ35" s="5"/>
      <c r="CA35" s="44">
        <f>SUM(BP35,BY35)</f>
        <v>10</v>
      </c>
      <c r="CB35" s="55">
        <f>AVERAGE(BU35,BS35,BJ35,BH35,AY35,AW35,AN35,AL35,AC35,AA35,R35,P35,I35,G35)</f>
        <v>35.5</v>
      </c>
      <c r="CC35" s="33"/>
      <c r="CD35" s="20" t="s">
        <v>23</v>
      </c>
      <c r="CE35" s="75"/>
      <c r="CF35" s="25" t="s">
        <v>23</v>
      </c>
      <c r="CG35" s="75"/>
      <c r="CH35" s="25" t="s">
        <v>23</v>
      </c>
      <c r="CI35" s="16"/>
      <c r="CJ35" s="84" t="s">
        <v>23</v>
      </c>
      <c r="CK35" s="5"/>
      <c r="CL35" s="44">
        <f>SUM(CA35,CJ35)</f>
        <v>10</v>
      </c>
      <c r="CM35" s="55">
        <f>AVERAGE(CF35,CD35,BU35,BS35,BJ35,BH35,AY35,AW35,AN35,AL35,AC35,AA35,R35,P35,I35,G35)</f>
        <v>35.5</v>
      </c>
    </row>
    <row r="36" spans="1:91" ht="12" customHeight="1">
      <c r="A36" s="32" t="s">
        <v>107</v>
      </c>
      <c r="B36" s="22" t="s">
        <v>172</v>
      </c>
      <c r="C36" s="22" t="s">
        <v>173</v>
      </c>
      <c r="D36" s="26" t="s">
        <v>23</v>
      </c>
      <c r="E36" s="23" t="s">
        <v>132</v>
      </c>
      <c r="F36" s="6"/>
      <c r="G36" s="20" t="s">
        <v>23</v>
      </c>
      <c r="H36" s="5"/>
      <c r="I36" s="25" t="s">
        <v>23</v>
      </c>
      <c r="J36" s="5"/>
      <c r="K36" s="84">
        <f t="shared" ref="K36" si="95">SUM(G36,I36)</f>
        <v>0</v>
      </c>
      <c r="L36" s="85"/>
      <c r="M36" s="84" t="s">
        <v>23</v>
      </c>
      <c r="N36" s="84" t="e">
        <f t="shared" ref="N36" si="96">AVERAGE(G36,I36)</f>
        <v>#DIV/0!</v>
      </c>
      <c r="O36" s="34"/>
      <c r="P36" s="94">
        <v>37</v>
      </c>
      <c r="Q36" s="5"/>
      <c r="R36" s="25">
        <v>37</v>
      </c>
      <c r="S36" s="5"/>
      <c r="T36" s="40">
        <f>SUM(P36:R36)</f>
        <v>74</v>
      </c>
      <c r="U36" s="85"/>
      <c r="V36" s="84">
        <v>7</v>
      </c>
      <c r="W36" s="35"/>
      <c r="X36" s="84">
        <f>SUM(M36,V36)</f>
        <v>7</v>
      </c>
      <c r="Y36" s="84">
        <f>AVERAGE(P36:R36)</f>
        <v>37</v>
      </c>
      <c r="Z36" s="68"/>
      <c r="AA36" s="20" t="s">
        <v>23</v>
      </c>
      <c r="AB36" s="43"/>
      <c r="AC36" s="20" t="s">
        <v>23</v>
      </c>
      <c r="AD36" s="5"/>
      <c r="AE36" s="20">
        <f>SUM(AA36:AC36)</f>
        <v>0</v>
      </c>
      <c r="AF36" s="85"/>
      <c r="AG36" s="84" t="s">
        <v>23</v>
      </c>
      <c r="AH36" s="35"/>
      <c r="AI36" s="44">
        <f>SUM(X36,AG36)</f>
        <v>7</v>
      </c>
      <c r="AJ36" s="35">
        <f>AVERAGE(AC36,AA36,R36,P36,I36,G36)</f>
        <v>37</v>
      </c>
      <c r="AK36" s="34"/>
      <c r="AL36" s="20" t="s">
        <v>23</v>
      </c>
      <c r="AN36" s="20" t="s">
        <v>23</v>
      </c>
      <c r="AP36" s="84">
        <f t="shared" ref="AP36" si="97">SUM(AL36:AN36)</f>
        <v>0</v>
      </c>
      <c r="AR36" s="84" t="s">
        <v>23</v>
      </c>
      <c r="AT36" s="44">
        <f t="shared" ref="AT36" si="98">SUM(AR36,AI36)</f>
        <v>7</v>
      </c>
      <c r="AU36" s="86">
        <f>AVERAGE(G36,I36,P36,R36,AA36,AC36,AL36,AN36)</f>
        <v>37</v>
      </c>
      <c r="AV36" s="33"/>
      <c r="AW36" s="20" t="s">
        <v>23</v>
      </c>
      <c r="AX36" s="57"/>
      <c r="AY36" s="25" t="s">
        <v>23</v>
      </c>
      <c r="AZ36" s="57"/>
      <c r="BA36" s="25" t="s">
        <v>23</v>
      </c>
      <c r="BC36" s="84" t="s">
        <v>23</v>
      </c>
      <c r="BE36" s="44">
        <f t="shared" ref="BE36" si="99">SUM(AT36,BC36)</f>
        <v>7</v>
      </c>
      <c r="BF36" s="55">
        <f>AVERAGE(AY36,AW36,AN36,AL36,AC36,AA36,R36,P36,I36,G36)</f>
        <v>37</v>
      </c>
      <c r="BG36" s="33"/>
      <c r="BH36" s="20" t="s">
        <v>23</v>
      </c>
      <c r="BI36" s="57"/>
      <c r="BJ36" s="25" t="s">
        <v>23</v>
      </c>
      <c r="BK36" s="57"/>
      <c r="BL36" s="20">
        <f t="shared" ref="BL36" si="100">SUM(BH36:BJ36)</f>
        <v>0</v>
      </c>
      <c r="BM36" s="16"/>
      <c r="BN36" s="84" t="s">
        <v>23</v>
      </c>
      <c r="BP36" s="44">
        <f t="shared" ref="BP36" si="101">SUM(BE36,BN36)</f>
        <v>7</v>
      </c>
      <c r="BQ36" s="55">
        <f>AVERAGE(BH36:BJ36,AW36:AY36,AL36:AN36,AA36:AC36,P36:R36,G36:I36)</f>
        <v>37</v>
      </c>
      <c r="BR36" s="33"/>
      <c r="BS36" s="20" t="s">
        <v>23</v>
      </c>
      <c r="BT36" s="57"/>
      <c r="BU36" s="20" t="s">
        <v>23</v>
      </c>
      <c r="BV36" s="57"/>
      <c r="BW36" s="20">
        <f t="shared" ref="BW36" si="102">SUM(BS36:BU36)</f>
        <v>0</v>
      </c>
      <c r="BX36" s="16"/>
      <c r="BY36" s="84" t="s">
        <v>23</v>
      </c>
      <c r="BZ36" s="5"/>
      <c r="CA36" s="44">
        <f t="shared" ref="CA36" si="103">SUM(BP36,BY36)</f>
        <v>7</v>
      </c>
      <c r="CB36" s="55">
        <f>AVERAGE(BU36,BS36,BJ36,BH36,AY36,AW36,AN36,AL36,AC36,AA36,R36,P36,I36,G36)</f>
        <v>37</v>
      </c>
      <c r="CC36" s="33"/>
      <c r="CD36" s="20" t="s">
        <v>23</v>
      </c>
      <c r="CE36" s="75"/>
      <c r="CF36" s="25" t="s">
        <v>23</v>
      </c>
      <c r="CG36" s="75"/>
      <c r="CH36" s="25" t="s">
        <v>23</v>
      </c>
      <c r="CI36" s="16"/>
      <c r="CJ36" s="84" t="s">
        <v>23</v>
      </c>
      <c r="CK36" s="5"/>
      <c r="CL36" s="44">
        <f t="shared" ref="CL36" si="104">SUM(CA36,CJ36)</f>
        <v>7</v>
      </c>
      <c r="CM36" s="55">
        <f>AVERAGE(CF36,CD36,BU36,BS36,BJ36,BH36,AY36,AW36,AN36,AL36,AC36,AA36,R36,P36,I36,G36)</f>
        <v>37</v>
      </c>
    </row>
    <row r="37" spans="1:91" s="5" customFormat="1" ht="12" customHeight="1">
      <c r="A37" s="32" t="s">
        <v>112</v>
      </c>
      <c r="B37" s="22" t="s">
        <v>31</v>
      </c>
      <c r="C37" s="22" t="s">
        <v>32</v>
      </c>
      <c r="D37" s="26">
        <v>37834</v>
      </c>
      <c r="E37" s="27" t="s">
        <v>33</v>
      </c>
      <c r="F37" s="6"/>
      <c r="G37" s="81">
        <v>36</v>
      </c>
      <c r="I37" s="40">
        <v>37</v>
      </c>
      <c r="K37" s="40">
        <f t="shared" ref="K37" si="105">SUM(G37+I37)</f>
        <v>73</v>
      </c>
      <c r="L37" s="13"/>
      <c r="M37" s="77">
        <v>4</v>
      </c>
      <c r="N37" s="21">
        <f t="shared" ref="N37" si="106">AVERAGE(G37,I37)</f>
        <v>36.5</v>
      </c>
      <c r="O37" s="34"/>
      <c r="P37" s="94" t="s">
        <v>23</v>
      </c>
      <c r="R37" s="25" t="s">
        <v>23</v>
      </c>
      <c r="T37" s="20">
        <f t="shared" si="90"/>
        <v>0</v>
      </c>
      <c r="U37" s="30"/>
      <c r="V37" s="78" t="s">
        <v>23</v>
      </c>
      <c r="W37" s="35"/>
      <c r="X37" s="84">
        <f t="shared" si="91"/>
        <v>4</v>
      </c>
      <c r="Y37" s="21">
        <f t="shared" ref="Y37" si="107">AVERAGE(R37,P37,I37,G37)</f>
        <v>36.5</v>
      </c>
      <c r="Z37" s="34"/>
      <c r="AA37" s="20" t="s">
        <v>23</v>
      </c>
      <c r="AB37" s="43"/>
      <c r="AC37" s="20" t="s">
        <v>23</v>
      </c>
      <c r="AE37" s="20">
        <f t="shared" si="19"/>
        <v>0</v>
      </c>
      <c r="AF37" s="30"/>
      <c r="AG37" s="78" t="s">
        <v>23</v>
      </c>
      <c r="AH37" s="35"/>
      <c r="AI37" s="44">
        <f t="shared" si="15"/>
        <v>4</v>
      </c>
      <c r="AJ37" s="35">
        <f t="shared" si="4"/>
        <v>36.5</v>
      </c>
      <c r="AK37" s="34"/>
      <c r="AL37" s="20" t="s">
        <v>23</v>
      </c>
      <c r="AM37" s="16"/>
      <c r="AN37" s="20" t="s">
        <v>23</v>
      </c>
      <c r="AO37" s="16"/>
      <c r="AP37" s="20">
        <f t="shared" ref="AP37" si="108">SUM(AL37:AN37)</f>
        <v>0</v>
      </c>
      <c r="AQ37" s="16"/>
      <c r="AR37" s="78" t="s">
        <v>23</v>
      </c>
      <c r="AT37" s="44">
        <f t="shared" ref="AT37" si="109">SUM(AR37,AI37)</f>
        <v>4</v>
      </c>
      <c r="AU37" s="45">
        <f>AVERAGE(G37,I37,P37,R37,AA37,AC37,AL37,AN37)</f>
        <v>36.5</v>
      </c>
      <c r="AV37" s="34"/>
      <c r="AW37" s="20" t="s">
        <v>23</v>
      </c>
      <c r="AX37" s="57"/>
      <c r="AY37" s="25" t="s">
        <v>23</v>
      </c>
      <c r="AZ37" s="57"/>
      <c r="BA37" s="25" t="s">
        <v>23</v>
      </c>
      <c r="BB37" s="16"/>
      <c r="BC37" s="78" t="s">
        <v>23</v>
      </c>
      <c r="BE37" s="44">
        <f>SUM(AT37,BC37)</f>
        <v>4</v>
      </c>
      <c r="BF37" s="55">
        <f>AVERAGE(AY37,AW37,AN37,AL37,AC37,AA37,R37,P37,I37,G37)</f>
        <v>36.5</v>
      </c>
      <c r="BG37" s="34"/>
      <c r="BH37" s="20" t="s">
        <v>23</v>
      </c>
      <c r="BI37" s="57"/>
      <c r="BJ37" s="25" t="s">
        <v>23</v>
      </c>
      <c r="BK37" s="57"/>
      <c r="BL37" s="20">
        <f>SUM(BH37:BJ37)</f>
        <v>0</v>
      </c>
      <c r="BM37" s="16"/>
      <c r="BN37" s="78" t="s">
        <v>23</v>
      </c>
      <c r="BP37" s="44">
        <f>SUM(BE37,BN37)</f>
        <v>4</v>
      </c>
      <c r="BQ37" s="55">
        <f t="shared" si="7"/>
        <v>36.5</v>
      </c>
      <c r="BR37" s="34"/>
      <c r="BS37" s="20" t="s">
        <v>23</v>
      </c>
      <c r="BT37" s="57"/>
      <c r="BU37" s="20" t="s">
        <v>23</v>
      </c>
      <c r="BV37" s="57"/>
      <c r="BW37" s="20">
        <f>SUM(BS37:BU37)</f>
        <v>0</v>
      </c>
      <c r="BX37" s="16"/>
      <c r="BY37" s="78" t="s">
        <v>23</v>
      </c>
      <c r="CA37" s="44">
        <f>SUM(BP37,BY37)</f>
        <v>4</v>
      </c>
      <c r="CB37" s="55">
        <f>AVERAGE(BU37,BS37,BJ37,BH37,AY37,AW37,AN37,AL37,AC37,AA37,R37,P37,I37,G37)</f>
        <v>36.5</v>
      </c>
      <c r="CC37" s="34"/>
      <c r="CD37" s="20" t="s">
        <v>23</v>
      </c>
      <c r="CE37" s="75"/>
      <c r="CF37" s="25" t="s">
        <v>23</v>
      </c>
      <c r="CG37" s="75"/>
      <c r="CH37" s="25" t="s">
        <v>23</v>
      </c>
      <c r="CI37" s="16"/>
      <c r="CJ37" s="78" t="s">
        <v>23</v>
      </c>
      <c r="CL37" s="44">
        <f>SUM(CA37,CJ37)</f>
        <v>4</v>
      </c>
      <c r="CM37" s="55">
        <f t="shared" si="12"/>
        <v>36.5</v>
      </c>
    </row>
    <row r="38" spans="1:91" ht="12" customHeight="1">
      <c r="A38" s="32" t="s">
        <v>23</v>
      </c>
      <c r="B38" s="22" t="s">
        <v>85</v>
      </c>
      <c r="C38" s="22" t="s">
        <v>83</v>
      </c>
      <c r="D38" s="26" t="s">
        <v>23</v>
      </c>
      <c r="E38" s="28" t="s">
        <v>86</v>
      </c>
      <c r="F38" s="6"/>
      <c r="G38" s="20" t="s">
        <v>23</v>
      </c>
      <c r="H38" s="5"/>
      <c r="I38" s="25" t="s">
        <v>23</v>
      </c>
      <c r="J38" s="5"/>
      <c r="K38" s="78">
        <f>SUM(G38,I38)</f>
        <v>0</v>
      </c>
      <c r="L38" s="13"/>
      <c r="M38" s="77" t="s">
        <v>23</v>
      </c>
      <c r="N38" s="78" t="e">
        <f t="shared" ref="N38:N44" si="110">AVERAGE(G38,I38)</f>
        <v>#DIV/0!</v>
      </c>
      <c r="O38" s="34"/>
      <c r="P38" s="94">
        <v>45</v>
      </c>
      <c r="Q38" s="5"/>
      <c r="R38" s="25">
        <v>30</v>
      </c>
      <c r="S38" s="5"/>
      <c r="T38" s="40">
        <f t="shared" si="90"/>
        <v>75</v>
      </c>
      <c r="U38" s="30"/>
      <c r="V38" s="78">
        <v>4</v>
      </c>
      <c r="W38" s="35"/>
      <c r="X38" s="84">
        <f t="shared" si="91"/>
        <v>4</v>
      </c>
      <c r="Y38" s="62">
        <f>AVERAGE(P38:R38)</f>
        <v>37.5</v>
      </c>
      <c r="Z38" s="68"/>
      <c r="AA38" s="20" t="s">
        <v>23</v>
      </c>
      <c r="AB38" s="43"/>
      <c r="AC38" s="20" t="s">
        <v>23</v>
      </c>
      <c r="AD38" s="5"/>
      <c r="AE38" s="20">
        <f t="shared" si="19"/>
        <v>0</v>
      </c>
      <c r="AF38" s="30"/>
      <c r="AG38" s="78" t="s">
        <v>23</v>
      </c>
      <c r="AH38" s="35"/>
      <c r="AI38" s="44">
        <f t="shared" si="15"/>
        <v>4</v>
      </c>
      <c r="AJ38" s="35">
        <f t="shared" si="4"/>
        <v>37.5</v>
      </c>
      <c r="AK38" s="34"/>
      <c r="AL38" s="20" t="s">
        <v>23</v>
      </c>
      <c r="AN38" s="20" t="s">
        <v>23</v>
      </c>
      <c r="AP38" s="21">
        <f>SUM(AL38:AN38)</f>
        <v>0</v>
      </c>
      <c r="AR38" s="78" t="s">
        <v>23</v>
      </c>
      <c r="AT38" s="44">
        <f>SUM(AR38,AI38)</f>
        <v>4</v>
      </c>
      <c r="AU38" s="45">
        <f>AVERAGE(G38,I38,P38,R38,AA38,AC38,AL38,AN38)</f>
        <v>37.5</v>
      </c>
      <c r="AV38" s="33"/>
      <c r="AW38" s="20" t="s">
        <v>23</v>
      </c>
      <c r="AX38" s="57"/>
      <c r="AY38" s="25" t="s">
        <v>23</v>
      </c>
      <c r="AZ38" s="57"/>
      <c r="BA38" s="25" t="s">
        <v>23</v>
      </c>
      <c r="BC38" s="78" t="s">
        <v>23</v>
      </c>
      <c r="BE38" s="44">
        <f>SUM(AT38,BC38)</f>
        <v>4</v>
      </c>
      <c r="BF38" s="55">
        <f>AVERAGE(AY38,AW38,AN38,AL38,AC38,AA38,R38,P38,I38,G38)</f>
        <v>37.5</v>
      </c>
      <c r="BG38" s="33"/>
      <c r="BH38" s="20" t="s">
        <v>23</v>
      </c>
      <c r="BI38" s="57"/>
      <c r="BJ38" s="25" t="s">
        <v>23</v>
      </c>
      <c r="BK38" s="57"/>
      <c r="BL38" s="20">
        <f>SUM(BH38:BJ38)</f>
        <v>0</v>
      </c>
      <c r="BM38" s="16"/>
      <c r="BN38" s="78" t="s">
        <v>23</v>
      </c>
      <c r="BP38" s="44">
        <f>SUM(BE38,BN38)</f>
        <v>4</v>
      </c>
      <c r="BQ38" s="55">
        <f t="shared" si="7"/>
        <v>37.5</v>
      </c>
      <c r="BR38" s="33"/>
      <c r="BS38" s="20" t="s">
        <v>23</v>
      </c>
      <c r="BT38" s="57"/>
      <c r="BU38" s="20" t="s">
        <v>23</v>
      </c>
      <c r="BV38" s="57"/>
      <c r="BW38" s="20">
        <f t="shared" ref="BW38" si="111">SUM(BS38:BU38)</f>
        <v>0</v>
      </c>
      <c r="BX38" s="16"/>
      <c r="BY38" s="78" t="s">
        <v>23</v>
      </c>
      <c r="BZ38" s="5"/>
      <c r="CA38" s="44">
        <f t="shared" ref="CA38" si="112">SUM(BP38,BY38)</f>
        <v>4</v>
      </c>
      <c r="CB38" s="55">
        <f>AVERAGE(BU38,BS38,BJ38,BH38,AY38,AW38,AN38,AL38,AC38,AA38,R38,P38,I38,G38)</f>
        <v>37.5</v>
      </c>
      <c r="CC38" s="33"/>
      <c r="CD38" s="20" t="s">
        <v>23</v>
      </c>
      <c r="CE38" s="75"/>
      <c r="CF38" s="25" t="s">
        <v>23</v>
      </c>
      <c r="CG38" s="75"/>
      <c r="CH38" s="25" t="s">
        <v>23</v>
      </c>
      <c r="CI38" s="16"/>
      <c r="CJ38" s="78" t="s">
        <v>23</v>
      </c>
      <c r="CK38" s="5"/>
      <c r="CL38" s="44">
        <f>SUM(CA38,CJ38)</f>
        <v>4</v>
      </c>
      <c r="CM38" s="55">
        <f t="shared" si="12"/>
        <v>37.5</v>
      </c>
    </row>
    <row r="39" spans="1:91" ht="12" customHeight="1">
      <c r="A39" s="32" t="s">
        <v>116</v>
      </c>
      <c r="B39" s="22" t="s">
        <v>79</v>
      </c>
      <c r="C39" s="22" t="s">
        <v>206</v>
      </c>
      <c r="D39" s="24" t="s">
        <v>23</v>
      </c>
      <c r="E39" s="23" t="s">
        <v>132</v>
      </c>
      <c r="F39" s="6"/>
      <c r="G39" s="20" t="s">
        <v>23</v>
      </c>
      <c r="H39" s="5"/>
      <c r="I39" s="25" t="s">
        <v>23</v>
      </c>
      <c r="J39" s="5"/>
      <c r="K39" s="78">
        <f>SUM(G39,I39)</f>
        <v>0</v>
      </c>
      <c r="L39" s="13"/>
      <c r="M39" s="77" t="s">
        <v>23</v>
      </c>
      <c r="N39" s="78" t="e">
        <f>AVERAGE(G39,I39)</f>
        <v>#DIV/0!</v>
      </c>
      <c r="O39" s="33"/>
      <c r="P39" s="94" t="s">
        <v>23</v>
      </c>
      <c r="Q39" s="5"/>
      <c r="R39" s="25" t="s">
        <v>23</v>
      </c>
      <c r="S39" s="5"/>
      <c r="T39" s="20">
        <f>SUM(P39:R39)</f>
        <v>0</v>
      </c>
      <c r="U39" s="30"/>
      <c r="V39" s="78" t="s">
        <v>23</v>
      </c>
      <c r="W39" s="35"/>
      <c r="X39" s="84">
        <f>SUM(M39,V39)</f>
        <v>0</v>
      </c>
      <c r="Y39" s="62"/>
      <c r="Z39" s="69"/>
      <c r="AA39" s="40">
        <v>44</v>
      </c>
      <c r="AB39" s="43"/>
      <c r="AC39" s="20">
        <v>34</v>
      </c>
      <c r="AD39" s="5"/>
      <c r="AE39" s="40">
        <f>SUM(AA39:AC39)</f>
        <v>78</v>
      </c>
      <c r="AF39" s="30"/>
      <c r="AG39" s="78">
        <v>3</v>
      </c>
      <c r="AH39" s="35"/>
      <c r="AI39" s="44">
        <f>SUM(X39,AG39)</f>
        <v>3</v>
      </c>
      <c r="AJ39" s="35">
        <f>AVERAGE(AC39,AA39,R39,P39,I39,G39)</f>
        <v>39</v>
      </c>
      <c r="AK39" s="33"/>
      <c r="AL39" s="20" t="s">
        <v>23</v>
      </c>
      <c r="AN39" s="20" t="s">
        <v>23</v>
      </c>
      <c r="AP39" s="21"/>
      <c r="AR39" s="78" t="s">
        <v>23</v>
      </c>
      <c r="AT39" s="21"/>
      <c r="AU39" s="48"/>
      <c r="AV39" s="33"/>
      <c r="AW39" s="20" t="s">
        <v>23</v>
      </c>
      <c r="AX39" s="57"/>
      <c r="AY39" s="25" t="s">
        <v>23</v>
      </c>
      <c r="AZ39" s="57"/>
      <c r="BA39" s="25" t="s">
        <v>23</v>
      </c>
      <c r="BC39" s="78" t="s">
        <v>23</v>
      </c>
      <c r="BE39" s="44">
        <f>SUM(AT39,BC39)</f>
        <v>0</v>
      </c>
      <c r="BF39" s="55">
        <f>AVERAGE(AY39,AW39,AN39,AL39,AC39,AA39,R39,P39,I39,G39)</f>
        <v>39</v>
      </c>
      <c r="BG39" s="33"/>
      <c r="BH39" s="20" t="s">
        <v>23</v>
      </c>
      <c r="BI39" s="57"/>
      <c r="BJ39" s="25" t="s">
        <v>23</v>
      </c>
      <c r="BK39" s="57"/>
      <c r="BL39" s="20">
        <f>SUM(BH39:BJ39)</f>
        <v>0</v>
      </c>
      <c r="BM39" s="16"/>
      <c r="BN39" s="78" t="s">
        <v>23</v>
      </c>
      <c r="BP39" s="44">
        <f>SUM(BE39,BN39)</f>
        <v>0</v>
      </c>
      <c r="BQ39" s="55">
        <f>AVERAGE(BH39:BJ39,AW39:AY39,AL39:AN39,AA39:AC39,P39:R39,G39:I39)</f>
        <v>39</v>
      </c>
      <c r="BR39" s="33"/>
      <c r="BS39" s="20" t="s">
        <v>23</v>
      </c>
      <c r="BT39" s="57"/>
      <c r="BU39" s="20" t="s">
        <v>23</v>
      </c>
      <c r="BV39" s="57"/>
      <c r="BW39" s="20">
        <f>SUM(BS39:BU39)</f>
        <v>0</v>
      </c>
      <c r="BX39" s="16"/>
      <c r="BY39" s="78" t="s">
        <v>23</v>
      </c>
      <c r="BZ39" s="5"/>
      <c r="CA39" s="44">
        <f>SUM(BP39,BY39)</f>
        <v>0</v>
      </c>
      <c r="CB39" s="55">
        <f>AVERAGE(BU39,BS39,BJ39,BH39,AY39,AW39,AN39,AL39,AC39,AA39,R39,P39,I39,G39)</f>
        <v>39</v>
      </c>
      <c r="CC39" s="33"/>
      <c r="CD39" s="20" t="s">
        <v>23</v>
      </c>
      <c r="CE39" s="75"/>
      <c r="CF39" s="25" t="s">
        <v>23</v>
      </c>
      <c r="CG39" s="75"/>
      <c r="CH39" s="25" t="s">
        <v>23</v>
      </c>
      <c r="CI39" s="16"/>
      <c r="CJ39" s="78" t="s">
        <v>23</v>
      </c>
      <c r="CK39" s="5"/>
      <c r="CL39" s="44">
        <f>SUM(CA39,CJ39)</f>
        <v>0</v>
      </c>
      <c r="CM39" s="55">
        <f>AVERAGE(CF39,CD39,BU39,BS39,BJ39,BH39,AY39,AW39,AN39,AL39,AC39,AA39,R39,P39,I39,G39)</f>
        <v>39</v>
      </c>
    </row>
    <row r="40" spans="1:91" s="5" customFormat="1" ht="12" customHeight="1">
      <c r="A40" s="32" t="s">
        <v>118</v>
      </c>
      <c r="B40" s="74" t="s">
        <v>123</v>
      </c>
      <c r="C40" s="74" t="s">
        <v>124</v>
      </c>
      <c r="D40" s="26">
        <v>5509</v>
      </c>
      <c r="E40" s="28" t="s">
        <v>125</v>
      </c>
      <c r="F40" s="6"/>
      <c r="G40" s="78">
        <v>39</v>
      </c>
      <c r="I40" s="78">
        <v>37</v>
      </c>
      <c r="K40" s="40">
        <f>SUM(G40+I40)</f>
        <v>76</v>
      </c>
      <c r="L40" s="63"/>
      <c r="M40" s="78">
        <v>2</v>
      </c>
      <c r="N40" s="78">
        <f>AVERAGE(G40,I40)</f>
        <v>38</v>
      </c>
      <c r="O40" s="34"/>
      <c r="P40" s="94" t="s">
        <v>23</v>
      </c>
      <c r="R40" s="25" t="s">
        <v>23</v>
      </c>
      <c r="T40" s="20">
        <f>SUM(P40:R40)</f>
        <v>0</v>
      </c>
      <c r="U40" s="63"/>
      <c r="V40" s="78" t="s">
        <v>23</v>
      </c>
      <c r="W40" s="35"/>
      <c r="X40" s="84">
        <f>SUM(M40,V40)</f>
        <v>2</v>
      </c>
      <c r="Y40" s="62">
        <f>AVERAGE(G40:I40)</f>
        <v>38</v>
      </c>
      <c r="Z40" s="68"/>
      <c r="AA40" s="40">
        <v>44</v>
      </c>
      <c r="AB40" s="43"/>
      <c r="AC40" s="40">
        <v>38</v>
      </c>
      <c r="AE40" s="40">
        <f>SUM(AA40:AC40)</f>
        <v>82</v>
      </c>
      <c r="AF40" s="63"/>
      <c r="AG40" s="78">
        <v>0</v>
      </c>
      <c r="AH40" s="35"/>
      <c r="AI40" s="44">
        <f>SUM(X40,AG40)</f>
        <v>2</v>
      </c>
      <c r="AJ40" s="35">
        <f>AVERAGE(AC40,AA40,R40,P40,I40,G40)</f>
        <v>39.5</v>
      </c>
      <c r="AK40" s="34"/>
      <c r="AL40" s="20" t="s">
        <v>23</v>
      </c>
      <c r="AM40" s="16"/>
      <c r="AN40" s="20" t="s">
        <v>23</v>
      </c>
      <c r="AO40" s="16"/>
      <c r="AP40" s="62"/>
      <c r="AQ40" s="16"/>
      <c r="AR40" s="78" t="s">
        <v>23</v>
      </c>
      <c r="AT40" s="62"/>
      <c r="AU40" s="64"/>
      <c r="AV40" s="34"/>
      <c r="AW40" s="20" t="s">
        <v>23</v>
      </c>
      <c r="AX40" s="57"/>
      <c r="AY40" s="25" t="s">
        <v>23</v>
      </c>
      <c r="AZ40" s="57"/>
      <c r="BA40" s="25" t="s">
        <v>23</v>
      </c>
      <c r="BB40" s="16"/>
      <c r="BC40" s="78" t="s">
        <v>23</v>
      </c>
      <c r="BE40" s="62"/>
      <c r="BF40" s="55"/>
      <c r="BG40" s="34"/>
      <c r="BH40" s="20" t="s">
        <v>23</v>
      </c>
      <c r="BI40" s="57"/>
      <c r="BJ40" s="25" t="s">
        <v>23</v>
      </c>
      <c r="BK40" s="57"/>
      <c r="BL40" s="25" t="s">
        <v>23</v>
      </c>
      <c r="BM40" s="16"/>
      <c r="BN40" s="78" t="s">
        <v>23</v>
      </c>
      <c r="BP40" s="62"/>
      <c r="BQ40" s="55">
        <f>AVERAGE(BH40:BJ40,AW40:AY40,AL40:AN40,AA40:AC40,P40:R40,G40:I40)</f>
        <v>39.5</v>
      </c>
      <c r="BR40" s="34"/>
      <c r="BS40" s="20" t="s">
        <v>23</v>
      </c>
      <c r="BT40" s="57"/>
      <c r="BU40" s="20" t="s">
        <v>23</v>
      </c>
      <c r="BV40" s="57"/>
      <c r="BW40" s="25" t="s">
        <v>23</v>
      </c>
      <c r="BX40" s="16"/>
      <c r="BY40" s="78" t="s">
        <v>23</v>
      </c>
      <c r="CA40" s="62"/>
      <c r="CB40" s="55"/>
      <c r="CC40" s="34"/>
      <c r="CD40" s="20" t="s">
        <v>23</v>
      </c>
      <c r="CE40" s="75"/>
      <c r="CF40" s="25" t="s">
        <v>23</v>
      </c>
      <c r="CG40" s="75"/>
      <c r="CH40" s="25" t="s">
        <v>23</v>
      </c>
      <c r="CI40" s="16"/>
      <c r="CJ40" s="78" t="s">
        <v>23</v>
      </c>
      <c r="CL40" s="44">
        <v>10</v>
      </c>
      <c r="CM40" s="55">
        <f>AVERAGE(CF40,CD40,BU40,BS40,BJ40,BH40,AY40,AW40,AN40,AL40,AC40,AA40,R40,P40,I40,G40)</f>
        <v>39.5</v>
      </c>
    </row>
    <row r="41" spans="1:91" ht="12" customHeight="1">
      <c r="A41" s="32" t="s">
        <v>23</v>
      </c>
      <c r="B41" s="22" t="s">
        <v>61</v>
      </c>
      <c r="C41" s="22" t="s">
        <v>131</v>
      </c>
      <c r="D41" s="26" t="s">
        <v>23</v>
      </c>
      <c r="E41" s="23" t="s">
        <v>132</v>
      </c>
      <c r="F41" s="6"/>
      <c r="G41" s="78">
        <v>43</v>
      </c>
      <c r="H41" s="5"/>
      <c r="I41" s="78">
        <v>43</v>
      </c>
      <c r="J41" s="5"/>
      <c r="K41" s="78">
        <f>SUM(G41+I41)</f>
        <v>86</v>
      </c>
      <c r="L41" s="79"/>
      <c r="M41" s="78">
        <v>0</v>
      </c>
      <c r="N41" s="78">
        <f>AVERAGE(G41,I41)</f>
        <v>43</v>
      </c>
      <c r="O41" s="33"/>
      <c r="P41" s="94">
        <v>40</v>
      </c>
      <c r="Q41" s="5"/>
      <c r="R41" s="25">
        <v>41</v>
      </c>
      <c r="S41" s="5"/>
      <c r="T41" s="40">
        <f>SUM(P41:R41)</f>
        <v>81</v>
      </c>
      <c r="U41" s="79"/>
      <c r="V41" s="78">
        <v>1</v>
      </c>
      <c r="W41" s="35"/>
      <c r="X41" s="84">
        <f>SUM(M41,V41)</f>
        <v>1</v>
      </c>
      <c r="Y41" s="78">
        <f>AVERAGE(P41:R41,G41:I41)</f>
        <v>41.75</v>
      </c>
      <c r="Z41" s="69"/>
      <c r="AA41" s="78">
        <v>32</v>
      </c>
      <c r="AB41" s="5"/>
      <c r="AC41" s="40">
        <v>48</v>
      </c>
      <c r="AD41" s="5"/>
      <c r="AE41" s="40">
        <f>SUM(AA41:AC41)</f>
        <v>80</v>
      </c>
      <c r="AF41" s="79"/>
      <c r="AG41" s="78">
        <v>1</v>
      </c>
      <c r="AH41" s="35"/>
      <c r="AI41" s="44">
        <f>SUM(X41,AG41)</f>
        <v>2</v>
      </c>
      <c r="AJ41" s="35">
        <f>AVERAGE(AC41,AA41,R41,P41,I41,G41)</f>
        <v>41.166666666666664</v>
      </c>
      <c r="AK41" s="33"/>
      <c r="AL41" s="78"/>
      <c r="AN41" s="78"/>
      <c r="AP41" s="78"/>
      <c r="AR41" s="78"/>
      <c r="AT41" s="78"/>
      <c r="AU41" s="48"/>
      <c r="AV41" s="33"/>
      <c r="AW41" s="78"/>
      <c r="AY41" s="78"/>
      <c r="BA41" s="78"/>
      <c r="BC41" s="78"/>
      <c r="BE41" s="78"/>
      <c r="BF41" s="55"/>
      <c r="BG41" s="33"/>
      <c r="BH41" s="78"/>
      <c r="BI41" s="16"/>
      <c r="BJ41" s="78"/>
      <c r="BK41" s="16"/>
      <c r="BL41" s="78"/>
      <c r="BM41" s="16"/>
      <c r="BN41" s="78"/>
      <c r="BP41" s="78"/>
      <c r="BQ41" s="55">
        <f>AVERAGE(BH41:BJ41,AW41:AY41,AL41:AN41,AA41:AC41,P41:R41,G41:I41)</f>
        <v>41.166666666666664</v>
      </c>
      <c r="BR41" s="33"/>
      <c r="BS41" s="20" t="s">
        <v>23</v>
      </c>
      <c r="BT41" s="57"/>
      <c r="BU41" s="25" t="s">
        <v>23</v>
      </c>
      <c r="BV41" s="57"/>
      <c r="BW41" s="25" t="s">
        <v>23</v>
      </c>
      <c r="BX41" s="16"/>
      <c r="BY41" s="78" t="s">
        <v>23</v>
      </c>
      <c r="BZ41" s="5"/>
      <c r="CA41" s="78"/>
      <c r="CB41" s="55"/>
      <c r="CC41" s="34"/>
      <c r="CD41" s="25" t="s">
        <v>23</v>
      </c>
      <c r="CE41" s="57"/>
      <c r="CF41" s="25" t="s">
        <v>23</v>
      </c>
      <c r="CG41" s="57"/>
      <c r="CH41" s="25" t="s">
        <v>23</v>
      </c>
      <c r="CI41" s="16"/>
      <c r="CJ41" s="78" t="s">
        <v>23</v>
      </c>
      <c r="CK41" s="5"/>
      <c r="CL41" s="78"/>
      <c r="CM41" s="55">
        <f>AVERAGE(CF41,CD41,BU41,BS41,BJ41,BH41,AY41,AW41,AN41,AL41,AC41,AA41,R41,P41,I41,G41)</f>
        <v>41.166666666666664</v>
      </c>
    </row>
    <row r="42" spans="1:91" s="5" customFormat="1" ht="12" customHeight="1">
      <c r="A42" s="32" t="s">
        <v>207</v>
      </c>
      <c r="B42" s="73" t="s">
        <v>114</v>
      </c>
      <c r="C42" s="73" t="s">
        <v>115</v>
      </c>
      <c r="D42" s="26">
        <v>66351</v>
      </c>
      <c r="E42" s="27" t="s">
        <v>71</v>
      </c>
      <c r="F42" s="6"/>
      <c r="G42" s="62">
        <v>44</v>
      </c>
      <c r="I42" s="62">
        <v>43</v>
      </c>
      <c r="K42" s="40">
        <f>SUM(G42+I42)</f>
        <v>87</v>
      </c>
      <c r="L42" s="63"/>
      <c r="M42" s="62">
        <v>0</v>
      </c>
      <c r="N42" s="78">
        <f>AVERAGE(G42,I42)</f>
        <v>43.5</v>
      </c>
      <c r="O42" s="34"/>
      <c r="P42" s="94" t="s">
        <v>23</v>
      </c>
      <c r="R42" s="25" t="s">
        <v>23</v>
      </c>
      <c r="T42" s="20">
        <f>SUM(P42:R42)</f>
        <v>0</v>
      </c>
      <c r="U42" s="63"/>
      <c r="V42" s="78" t="s">
        <v>23</v>
      </c>
      <c r="W42" s="35"/>
      <c r="X42" s="84">
        <f>SUM(M42,V42)</f>
        <v>0</v>
      </c>
      <c r="Y42" s="62">
        <f>AVERAGE(G42:I42)</f>
        <v>43.5</v>
      </c>
      <c r="Z42" s="68"/>
      <c r="AA42" s="40">
        <v>46</v>
      </c>
      <c r="AB42" s="43"/>
      <c r="AC42" s="40">
        <v>44</v>
      </c>
      <c r="AE42" s="40">
        <f>SUM(AA42:AC42)</f>
        <v>90</v>
      </c>
      <c r="AF42" s="63"/>
      <c r="AG42" s="78">
        <v>0</v>
      </c>
      <c r="AH42" s="35"/>
      <c r="AI42" s="44">
        <f>SUM(X42,AG42)</f>
        <v>0</v>
      </c>
      <c r="AJ42" s="35">
        <f>AVERAGE(AC42,AA42,R42,P42,I42,G42)</f>
        <v>44.25</v>
      </c>
      <c r="AK42" s="34"/>
      <c r="AL42" s="20" t="s">
        <v>23</v>
      </c>
      <c r="AM42" s="16"/>
      <c r="AN42" s="20" t="s">
        <v>23</v>
      </c>
      <c r="AO42" s="16"/>
      <c r="AP42" s="62"/>
      <c r="AQ42" s="16"/>
      <c r="AR42" s="78" t="s">
        <v>23</v>
      </c>
      <c r="AT42" s="62"/>
      <c r="AU42" s="64"/>
      <c r="AV42" s="34"/>
      <c r="AW42" s="20" t="s">
        <v>23</v>
      </c>
      <c r="AX42" s="57"/>
      <c r="AY42" s="25" t="s">
        <v>23</v>
      </c>
      <c r="AZ42" s="57"/>
      <c r="BA42" s="25" t="s">
        <v>23</v>
      </c>
      <c r="BB42" s="16"/>
      <c r="BC42" s="78" t="s">
        <v>23</v>
      </c>
      <c r="BE42" s="62"/>
      <c r="BF42" s="55"/>
      <c r="BG42" s="34"/>
      <c r="BH42" s="20" t="s">
        <v>23</v>
      </c>
      <c r="BI42" s="57"/>
      <c r="BJ42" s="25" t="s">
        <v>23</v>
      </c>
      <c r="BK42" s="57"/>
      <c r="BL42" s="25" t="s">
        <v>23</v>
      </c>
      <c r="BM42" s="16"/>
      <c r="BN42" s="78" t="s">
        <v>23</v>
      </c>
      <c r="BP42" s="62"/>
      <c r="BQ42" s="55">
        <f>AVERAGE(BH42:BJ42,AW42:AY42,AL42:AN42,AA42:AC42,P42:R42,G42:I42)</f>
        <v>44.25</v>
      </c>
      <c r="BR42" s="34"/>
      <c r="BS42" s="20" t="s">
        <v>23</v>
      </c>
      <c r="BT42" s="57"/>
      <c r="BU42" s="20" t="s">
        <v>23</v>
      </c>
      <c r="BV42" s="57"/>
      <c r="BW42" s="25" t="s">
        <v>23</v>
      </c>
      <c r="BX42" s="16"/>
      <c r="BY42" s="78" t="s">
        <v>23</v>
      </c>
      <c r="CA42" s="62"/>
      <c r="CB42" s="55"/>
      <c r="CC42" s="34"/>
      <c r="CD42" s="20" t="s">
        <v>23</v>
      </c>
      <c r="CE42" s="75"/>
      <c r="CF42" s="25" t="s">
        <v>23</v>
      </c>
      <c r="CG42" s="75"/>
      <c r="CH42" s="25" t="s">
        <v>23</v>
      </c>
      <c r="CI42" s="16"/>
      <c r="CJ42" s="78" t="s">
        <v>23</v>
      </c>
      <c r="CL42" s="44">
        <v>6</v>
      </c>
      <c r="CM42" s="55">
        <f>AVERAGE(CF42,CD42,BU42,BS42,BJ42,BH42,AY42,AW42,AN42,AL42,AC42,AA42,R42,P42,I42,G42)</f>
        <v>44.25</v>
      </c>
    </row>
    <row r="43" spans="1:91" s="5" customFormat="1" ht="12" customHeight="1">
      <c r="A43" s="32" t="s">
        <v>23</v>
      </c>
      <c r="B43" s="22" t="s">
        <v>56</v>
      </c>
      <c r="C43" s="22" t="s">
        <v>58</v>
      </c>
      <c r="D43" s="26">
        <v>66793</v>
      </c>
      <c r="E43" s="28" t="s">
        <v>33</v>
      </c>
      <c r="F43" s="6"/>
      <c r="G43" s="20" t="s">
        <v>23</v>
      </c>
      <c r="I43" s="25" t="s">
        <v>23</v>
      </c>
      <c r="K43" s="78">
        <f>SUM(G43,I43)</f>
        <v>0</v>
      </c>
      <c r="L43" s="13"/>
      <c r="M43" s="77" t="s">
        <v>23</v>
      </c>
      <c r="N43" s="21" t="e">
        <f t="shared" si="110"/>
        <v>#DIV/0!</v>
      </c>
      <c r="O43" s="34"/>
      <c r="P43" s="94" t="s">
        <v>23</v>
      </c>
      <c r="R43" s="25" t="s">
        <v>23</v>
      </c>
      <c r="T43" s="20">
        <f t="shared" si="90"/>
        <v>0</v>
      </c>
      <c r="U43" s="30"/>
      <c r="V43" s="78" t="s">
        <v>23</v>
      </c>
      <c r="W43" s="35"/>
      <c r="X43" s="84">
        <f t="shared" si="91"/>
        <v>0</v>
      </c>
      <c r="Y43" s="21" t="e">
        <f>AVERAGE(R43,P43,I43,G43)</f>
        <v>#DIV/0!</v>
      </c>
      <c r="Z43" s="34"/>
      <c r="AA43" s="20" t="s">
        <v>23</v>
      </c>
      <c r="AB43" s="43"/>
      <c r="AC43" s="20" t="s">
        <v>23</v>
      </c>
      <c r="AE43" s="20">
        <f t="shared" si="19"/>
        <v>0</v>
      </c>
      <c r="AF43" s="30"/>
      <c r="AG43" s="78" t="s">
        <v>23</v>
      </c>
      <c r="AH43" s="35"/>
      <c r="AI43" s="44">
        <f t="shared" si="15"/>
        <v>0</v>
      </c>
      <c r="AJ43" s="35" t="e">
        <f t="shared" si="4"/>
        <v>#DIV/0!</v>
      </c>
      <c r="AK43" s="34"/>
      <c r="AL43" s="20" t="s">
        <v>23</v>
      </c>
      <c r="AM43" s="16"/>
      <c r="AN43" s="20" t="s">
        <v>23</v>
      </c>
      <c r="AO43" s="16"/>
      <c r="AP43" s="21">
        <f>SUM(AL43:AN43)</f>
        <v>0</v>
      </c>
      <c r="AQ43" s="16"/>
      <c r="AR43" s="78" t="s">
        <v>23</v>
      </c>
      <c r="AT43" s="44">
        <f>SUM(AR43,AI43)</f>
        <v>0</v>
      </c>
      <c r="AU43" s="45" t="e">
        <f>AVERAGE(G43,I43,P43,R43,AA43,AC43,AL43,AN43)</f>
        <v>#DIV/0!</v>
      </c>
      <c r="AV43" s="34"/>
      <c r="AW43" s="20" t="s">
        <v>23</v>
      </c>
      <c r="AX43" s="57"/>
      <c r="AY43" s="25" t="s">
        <v>23</v>
      </c>
      <c r="AZ43" s="57"/>
      <c r="BA43" s="25" t="s">
        <v>23</v>
      </c>
      <c r="BB43" s="16"/>
      <c r="BC43" s="78" t="s">
        <v>23</v>
      </c>
      <c r="BE43" s="44">
        <f>SUM(AT43,BC43)</f>
        <v>0</v>
      </c>
      <c r="BF43" s="55" t="e">
        <f t="shared" ref="BF43:BF47" si="113">AVERAGE(AY43,AW43,AN43,AL43,AC43,AA43,R43,P43,I43,G43)</f>
        <v>#DIV/0!</v>
      </c>
      <c r="BG43" s="34"/>
      <c r="BH43" s="20" t="s">
        <v>23</v>
      </c>
      <c r="BI43" s="57"/>
      <c r="BJ43" s="25" t="s">
        <v>23</v>
      </c>
      <c r="BK43" s="57"/>
      <c r="BL43" s="20">
        <f t="shared" ref="BL43" si="114">SUM(BH43:BJ43)</f>
        <v>0</v>
      </c>
      <c r="BM43" s="16"/>
      <c r="BN43" s="78" t="s">
        <v>23</v>
      </c>
      <c r="BP43" s="44">
        <f>SUM(BE43,BN43)</f>
        <v>0</v>
      </c>
      <c r="BQ43" s="55" t="e">
        <f t="shared" si="7"/>
        <v>#DIV/0!</v>
      </c>
      <c r="BR43" s="34"/>
      <c r="BS43" s="20" t="s">
        <v>23</v>
      </c>
      <c r="BT43" s="57"/>
      <c r="BU43" s="20" t="s">
        <v>23</v>
      </c>
      <c r="BV43" s="57"/>
      <c r="BW43" s="40">
        <f>SUM(BS43:BU43)</f>
        <v>0</v>
      </c>
      <c r="BX43" s="16"/>
      <c r="BY43" s="78" t="s">
        <v>23</v>
      </c>
      <c r="CA43" s="44">
        <f>SUM(BP43,BY43)</f>
        <v>0</v>
      </c>
      <c r="CB43" s="55" t="e">
        <f t="shared" ref="CB43:CB47" si="115">AVERAGE(BU43,BS43,BJ43,BH43,AY43,AW43,AN43,AL43,AC43,AA43,R43,P43,I43,G43)</f>
        <v>#DIV/0!</v>
      </c>
      <c r="CC43" s="34"/>
      <c r="CD43" s="20" t="s">
        <v>23</v>
      </c>
      <c r="CE43" s="75"/>
      <c r="CF43" s="25" t="s">
        <v>23</v>
      </c>
      <c r="CG43" s="75"/>
      <c r="CH43" s="25" t="s">
        <v>23</v>
      </c>
      <c r="CI43" s="16"/>
      <c r="CJ43" s="78" t="s">
        <v>23</v>
      </c>
      <c r="CL43" s="44">
        <f>SUM(CA43,CJ43)</f>
        <v>0</v>
      </c>
      <c r="CM43" s="55" t="e">
        <f t="shared" si="12"/>
        <v>#DIV/0!</v>
      </c>
    </row>
    <row r="44" spans="1:91" ht="12" customHeight="1">
      <c r="A44" s="32" t="s">
        <v>23</v>
      </c>
      <c r="B44" s="22" t="s">
        <v>92</v>
      </c>
      <c r="C44" s="22" t="s">
        <v>84</v>
      </c>
      <c r="D44" s="26">
        <v>37352</v>
      </c>
      <c r="E44" s="28" t="s">
        <v>71</v>
      </c>
      <c r="F44" s="6"/>
      <c r="G44" s="20" t="s">
        <v>23</v>
      </c>
      <c r="H44" s="5"/>
      <c r="I44" s="25" t="s">
        <v>23</v>
      </c>
      <c r="J44" s="5"/>
      <c r="K44" s="78">
        <f>SUM(G44,I44)</f>
        <v>0</v>
      </c>
      <c r="L44" s="13"/>
      <c r="M44" s="21"/>
      <c r="N44" s="78" t="e">
        <f t="shared" si="110"/>
        <v>#DIV/0!</v>
      </c>
      <c r="O44" s="33"/>
      <c r="P44" s="94" t="s">
        <v>23</v>
      </c>
      <c r="Q44" s="5"/>
      <c r="R44" s="25" t="s">
        <v>23</v>
      </c>
      <c r="S44" s="5"/>
      <c r="T44" s="20">
        <f t="shared" si="90"/>
        <v>0</v>
      </c>
      <c r="U44" s="30"/>
      <c r="V44" s="78" t="s">
        <v>23</v>
      </c>
      <c r="W44" s="35"/>
      <c r="X44" s="84">
        <f t="shared" si="91"/>
        <v>0</v>
      </c>
      <c r="Y44" s="62"/>
      <c r="Z44" s="69"/>
      <c r="AA44" s="20" t="s">
        <v>23</v>
      </c>
      <c r="AB44" s="43"/>
      <c r="AC44" s="20" t="s">
        <v>23</v>
      </c>
      <c r="AD44" s="5"/>
      <c r="AE44" s="20">
        <f t="shared" si="19"/>
        <v>0</v>
      </c>
      <c r="AF44" s="30"/>
      <c r="AG44" s="78" t="s">
        <v>23</v>
      </c>
      <c r="AH44" s="35"/>
      <c r="AI44" s="44">
        <f t="shared" si="15"/>
        <v>0</v>
      </c>
      <c r="AJ44" s="35" t="e">
        <f t="shared" si="4"/>
        <v>#DIV/0!</v>
      </c>
      <c r="AK44" s="33"/>
      <c r="AL44" s="20" t="s">
        <v>23</v>
      </c>
      <c r="AN44" s="20" t="s">
        <v>23</v>
      </c>
      <c r="AP44" s="20">
        <f>SUM(AL44:AN44)</f>
        <v>0</v>
      </c>
      <c r="AR44" s="78" t="s">
        <v>23</v>
      </c>
      <c r="AT44" s="44">
        <f>SUM(AR44,AI44)</f>
        <v>0</v>
      </c>
      <c r="AU44" s="45" t="e">
        <f>AVERAGE(G44,I44,P44,R44,AA44,AC44,AL44,AN44)</f>
        <v>#DIV/0!</v>
      </c>
      <c r="AV44" s="33"/>
      <c r="AW44" s="20" t="s">
        <v>23</v>
      </c>
      <c r="AX44" s="57"/>
      <c r="AY44" s="25" t="s">
        <v>23</v>
      </c>
      <c r="AZ44" s="57"/>
      <c r="BA44" s="25" t="s">
        <v>23</v>
      </c>
      <c r="BC44" s="78" t="s">
        <v>23</v>
      </c>
      <c r="BE44" s="44">
        <f>SUM(AT44,BC44)</f>
        <v>0</v>
      </c>
      <c r="BF44" s="55" t="e">
        <f t="shared" si="113"/>
        <v>#DIV/0!</v>
      </c>
      <c r="BG44" s="33"/>
      <c r="BH44" s="20" t="s">
        <v>23</v>
      </c>
      <c r="BI44" s="57"/>
      <c r="BJ44" s="25" t="s">
        <v>23</v>
      </c>
      <c r="BK44" s="57"/>
      <c r="BL44" s="20">
        <f>SUM(BH44:BJ44)</f>
        <v>0</v>
      </c>
      <c r="BM44" s="16"/>
      <c r="BN44" s="78" t="s">
        <v>23</v>
      </c>
      <c r="BP44" s="44">
        <f>SUM(BE44,BN44)</f>
        <v>0</v>
      </c>
      <c r="BQ44" s="55" t="e">
        <f t="shared" si="7"/>
        <v>#DIV/0!</v>
      </c>
      <c r="BR44" s="33"/>
      <c r="BS44" s="20" t="s">
        <v>23</v>
      </c>
      <c r="BT44" s="57"/>
      <c r="BU44" s="20" t="s">
        <v>23</v>
      </c>
      <c r="BV44" s="57"/>
      <c r="BW44" s="20">
        <f>SUM(BS44:BU44)</f>
        <v>0</v>
      </c>
      <c r="BX44" s="16"/>
      <c r="BY44" s="78" t="s">
        <v>23</v>
      </c>
      <c r="BZ44" s="5"/>
      <c r="CA44" s="44">
        <f>SUM(BP44,BY44)</f>
        <v>0</v>
      </c>
      <c r="CB44" s="55" t="e">
        <f t="shared" si="115"/>
        <v>#DIV/0!</v>
      </c>
      <c r="CC44" s="33"/>
      <c r="CD44" s="20" t="s">
        <v>23</v>
      </c>
      <c r="CE44" s="75"/>
      <c r="CF44" s="25" t="s">
        <v>23</v>
      </c>
      <c r="CG44" s="75"/>
      <c r="CH44" s="25" t="s">
        <v>23</v>
      </c>
      <c r="CI44" s="16"/>
      <c r="CJ44" s="78" t="s">
        <v>23</v>
      </c>
      <c r="CK44" s="5"/>
      <c r="CL44" s="44">
        <f>SUM(CA44,CJ44)</f>
        <v>0</v>
      </c>
      <c r="CM44" s="55" t="e">
        <f t="shared" si="12"/>
        <v>#DIV/0!</v>
      </c>
    </row>
    <row r="45" spans="1:91" s="5" customFormat="1" ht="12" customHeight="1">
      <c r="A45" s="32" t="s">
        <v>23</v>
      </c>
      <c r="B45" s="22" t="s">
        <v>59</v>
      </c>
      <c r="C45" s="22" t="s">
        <v>60</v>
      </c>
      <c r="D45" s="26">
        <v>37325</v>
      </c>
      <c r="E45" s="28" t="s">
        <v>33</v>
      </c>
      <c r="F45" s="6"/>
      <c r="G45" s="20" t="s">
        <v>23</v>
      </c>
      <c r="I45" s="25" t="s">
        <v>23</v>
      </c>
      <c r="K45" s="78">
        <f t="shared" ref="K45" si="116">SUM(G45,I45)</f>
        <v>0</v>
      </c>
      <c r="L45" s="13"/>
      <c r="M45" s="77" t="s">
        <v>23</v>
      </c>
      <c r="N45" s="78" t="e">
        <f t="shared" ref="N45" si="117">AVERAGE(G45,I45)</f>
        <v>#DIV/0!</v>
      </c>
      <c r="O45" s="34"/>
      <c r="P45" s="94" t="s">
        <v>23</v>
      </c>
      <c r="R45" s="25" t="s">
        <v>23</v>
      </c>
      <c r="T45" s="20">
        <f t="shared" si="90"/>
        <v>0</v>
      </c>
      <c r="U45" s="30"/>
      <c r="V45" s="78" t="s">
        <v>23</v>
      </c>
      <c r="W45" s="35"/>
      <c r="X45" s="84">
        <f t="shared" si="91"/>
        <v>0</v>
      </c>
      <c r="Y45" s="21" t="e">
        <f>AVERAGE(R45,P45,I45,G45)</f>
        <v>#DIV/0!</v>
      </c>
      <c r="Z45" s="34"/>
      <c r="AA45" s="20" t="s">
        <v>23</v>
      </c>
      <c r="AB45" s="43"/>
      <c r="AC45" s="20" t="s">
        <v>23</v>
      </c>
      <c r="AE45" s="20">
        <f t="shared" si="19"/>
        <v>0</v>
      </c>
      <c r="AF45" s="30"/>
      <c r="AG45" s="78" t="s">
        <v>23</v>
      </c>
      <c r="AH45" s="35"/>
      <c r="AI45" s="44">
        <f t="shared" si="15"/>
        <v>0</v>
      </c>
      <c r="AJ45" s="35" t="e">
        <f t="shared" si="4"/>
        <v>#DIV/0!</v>
      </c>
      <c r="AK45" s="34"/>
      <c r="AL45" s="20" t="s">
        <v>23</v>
      </c>
      <c r="AM45" s="16"/>
      <c r="AN45" s="20" t="s">
        <v>23</v>
      </c>
      <c r="AO45" s="16"/>
      <c r="AP45" s="21">
        <f>SUM(AL45:AN45)</f>
        <v>0</v>
      </c>
      <c r="AQ45" s="16"/>
      <c r="AR45" s="78" t="s">
        <v>23</v>
      </c>
      <c r="AT45" s="44">
        <f>SUM(AR45,AI45)</f>
        <v>0</v>
      </c>
      <c r="AU45" s="45" t="e">
        <f>AVERAGE(G45,I45,P45,R45,AA45,AC45,AL45,AN45)</f>
        <v>#DIV/0!</v>
      </c>
      <c r="AV45" s="34"/>
      <c r="AW45" s="20" t="s">
        <v>23</v>
      </c>
      <c r="AX45" s="57"/>
      <c r="AY45" s="25" t="s">
        <v>23</v>
      </c>
      <c r="AZ45" s="57"/>
      <c r="BA45" s="25" t="s">
        <v>23</v>
      </c>
      <c r="BB45" s="16"/>
      <c r="BC45" s="78" t="s">
        <v>23</v>
      </c>
      <c r="BE45" s="44">
        <f t="shared" ref="BE45" si="118">SUM(AT45,BC45)</f>
        <v>0</v>
      </c>
      <c r="BF45" s="55" t="e">
        <f t="shared" si="113"/>
        <v>#DIV/0!</v>
      </c>
      <c r="BG45" s="34"/>
      <c r="BH45" s="20" t="s">
        <v>23</v>
      </c>
      <c r="BI45" s="57"/>
      <c r="BJ45" s="25" t="s">
        <v>23</v>
      </c>
      <c r="BK45" s="57"/>
      <c r="BL45" s="20">
        <f>SUM(BH45:BJ45)</f>
        <v>0</v>
      </c>
      <c r="BM45" s="16"/>
      <c r="BN45" s="78" t="s">
        <v>23</v>
      </c>
      <c r="BP45" s="44">
        <f t="shared" ref="BP45" si="119">SUM(BE45,BN45)</f>
        <v>0</v>
      </c>
      <c r="BQ45" s="55" t="e">
        <f t="shared" si="7"/>
        <v>#DIV/0!</v>
      </c>
      <c r="BR45" s="34"/>
      <c r="BS45" s="20" t="s">
        <v>23</v>
      </c>
      <c r="BT45" s="57"/>
      <c r="BU45" s="20" t="s">
        <v>23</v>
      </c>
      <c r="BV45" s="57"/>
      <c r="BW45" s="20">
        <f t="shared" ref="BW45" si="120">SUM(BS45:BU45)</f>
        <v>0</v>
      </c>
      <c r="BX45" s="16"/>
      <c r="BY45" s="78" t="s">
        <v>23</v>
      </c>
      <c r="CA45" s="44">
        <f t="shared" ref="CA45" si="121">SUM(BP45,BY45)</f>
        <v>0</v>
      </c>
      <c r="CB45" s="55" t="e">
        <f t="shared" si="115"/>
        <v>#DIV/0!</v>
      </c>
      <c r="CC45" s="34"/>
      <c r="CD45" s="20" t="s">
        <v>23</v>
      </c>
      <c r="CE45" s="75"/>
      <c r="CF45" s="25" t="s">
        <v>23</v>
      </c>
      <c r="CG45" s="75"/>
      <c r="CH45" s="25" t="s">
        <v>23</v>
      </c>
      <c r="CI45" s="16"/>
      <c r="CJ45" s="78" t="s">
        <v>23</v>
      </c>
      <c r="CL45" s="44">
        <f t="shared" ref="CL45" si="122">SUM(CA45,CJ45)</f>
        <v>0</v>
      </c>
      <c r="CM45" s="55" t="e">
        <f t="shared" si="12"/>
        <v>#DIV/0!</v>
      </c>
    </row>
    <row r="46" spans="1:91" s="5" customFormat="1" ht="12" customHeight="1">
      <c r="A46" s="32" t="s">
        <v>23</v>
      </c>
      <c r="B46" s="22" t="s">
        <v>76</v>
      </c>
      <c r="C46" s="22" t="s">
        <v>77</v>
      </c>
      <c r="D46" s="26">
        <v>64989</v>
      </c>
      <c r="E46" s="28" t="s">
        <v>75</v>
      </c>
      <c r="F46" s="6"/>
      <c r="G46" s="20" t="s">
        <v>23</v>
      </c>
      <c r="I46" s="25" t="s">
        <v>23</v>
      </c>
      <c r="K46" s="78">
        <f>SUM(G46,I46)</f>
        <v>0</v>
      </c>
      <c r="L46" s="13"/>
      <c r="M46" s="77" t="s">
        <v>23</v>
      </c>
      <c r="N46" s="78" t="e">
        <f>AVERAGE(G46,I46)</f>
        <v>#DIV/0!</v>
      </c>
      <c r="O46" s="34"/>
      <c r="P46" s="94" t="s">
        <v>23</v>
      </c>
      <c r="R46" s="25" t="s">
        <v>23</v>
      </c>
      <c r="T46" s="20">
        <f t="shared" si="90"/>
        <v>0</v>
      </c>
      <c r="U46" s="30"/>
      <c r="V46" s="78" t="s">
        <v>23</v>
      </c>
      <c r="W46" s="35"/>
      <c r="X46" s="84">
        <f t="shared" si="91"/>
        <v>0</v>
      </c>
      <c r="Y46" s="21" t="e">
        <f>AVERAGE(R46,P46,I46,G46)</f>
        <v>#DIV/0!</v>
      </c>
      <c r="Z46" s="34"/>
      <c r="AA46" s="20" t="s">
        <v>23</v>
      </c>
      <c r="AB46" s="43"/>
      <c r="AC46" s="20" t="s">
        <v>23</v>
      </c>
      <c r="AE46" s="20">
        <f t="shared" si="19"/>
        <v>0</v>
      </c>
      <c r="AF46" s="30"/>
      <c r="AG46" s="78" t="s">
        <v>23</v>
      </c>
      <c r="AH46" s="35"/>
      <c r="AI46" s="44">
        <f t="shared" si="15"/>
        <v>0</v>
      </c>
      <c r="AJ46" s="35" t="e">
        <f t="shared" si="4"/>
        <v>#DIV/0!</v>
      </c>
      <c r="AK46" s="34"/>
      <c r="AL46" s="20" t="s">
        <v>23</v>
      </c>
      <c r="AM46" s="16"/>
      <c r="AN46" s="20" t="s">
        <v>23</v>
      </c>
      <c r="AO46" s="16"/>
      <c r="AP46" s="25">
        <f>SUM(AL46:AN46)</f>
        <v>0</v>
      </c>
      <c r="AQ46" s="16"/>
      <c r="AR46" s="78" t="s">
        <v>23</v>
      </c>
      <c r="AT46" s="44">
        <f>SUM(AR46,AI46)</f>
        <v>0</v>
      </c>
      <c r="AU46" s="45" t="e">
        <f>AVERAGE(G46,I46,P46,R46,AA46,AC46,AL46,AN46)</f>
        <v>#DIV/0!</v>
      </c>
      <c r="AV46" s="34"/>
      <c r="AW46" s="20" t="s">
        <v>23</v>
      </c>
      <c r="AX46" s="57"/>
      <c r="AY46" s="25" t="s">
        <v>23</v>
      </c>
      <c r="AZ46" s="57"/>
      <c r="BA46" s="25" t="s">
        <v>23</v>
      </c>
      <c r="BB46" s="16"/>
      <c r="BC46" s="78" t="s">
        <v>23</v>
      </c>
      <c r="BE46" s="44">
        <f>SUM(AT46,BC46)</f>
        <v>0</v>
      </c>
      <c r="BF46" s="55" t="e">
        <f t="shared" si="113"/>
        <v>#DIV/0!</v>
      </c>
      <c r="BG46" s="34"/>
      <c r="BH46" s="20" t="s">
        <v>23</v>
      </c>
      <c r="BI46" s="57"/>
      <c r="BJ46" s="25" t="s">
        <v>23</v>
      </c>
      <c r="BK46" s="57"/>
      <c r="BL46" s="20">
        <f>SUM(BH46:BJ46)</f>
        <v>0</v>
      </c>
      <c r="BM46" s="16"/>
      <c r="BN46" s="78" t="s">
        <v>23</v>
      </c>
      <c r="BP46" s="44">
        <f>SUM(BE46,BN46)</f>
        <v>0</v>
      </c>
      <c r="BQ46" s="55" t="e">
        <f t="shared" si="7"/>
        <v>#DIV/0!</v>
      </c>
      <c r="BR46" s="34"/>
      <c r="BS46" s="20" t="s">
        <v>23</v>
      </c>
      <c r="BT46" s="57"/>
      <c r="BU46" s="20" t="s">
        <v>23</v>
      </c>
      <c r="BV46" s="57"/>
      <c r="BW46" s="20">
        <f>SUM(BS46:BU46)</f>
        <v>0</v>
      </c>
      <c r="BX46" s="16"/>
      <c r="BY46" s="78" t="s">
        <v>23</v>
      </c>
      <c r="CA46" s="44">
        <f>SUM(BP46,BY46)</f>
        <v>0</v>
      </c>
      <c r="CB46" s="55" t="e">
        <f t="shared" si="115"/>
        <v>#DIV/0!</v>
      </c>
      <c r="CC46" s="34"/>
      <c r="CD46" s="20" t="s">
        <v>23</v>
      </c>
      <c r="CE46" s="75"/>
      <c r="CF46" s="25" t="s">
        <v>23</v>
      </c>
      <c r="CG46" s="75"/>
      <c r="CH46" s="25" t="s">
        <v>23</v>
      </c>
      <c r="CI46" s="16"/>
      <c r="CJ46" s="78" t="s">
        <v>23</v>
      </c>
      <c r="CL46" s="44">
        <f>SUM(CA46,CJ46)</f>
        <v>0</v>
      </c>
      <c r="CM46" s="55" t="e">
        <f t="shared" si="12"/>
        <v>#DIV/0!</v>
      </c>
    </row>
    <row r="47" spans="1:91" s="5" customFormat="1" ht="12" customHeight="1">
      <c r="A47" s="93" t="s">
        <v>23</v>
      </c>
      <c r="B47" s="22" t="s">
        <v>73</v>
      </c>
      <c r="C47" s="22" t="s">
        <v>74</v>
      </c>
      <c r="D47" s="26">
        <v>884</v>
      </c>
      <c r="E47" s="28" t="s">
        <v>75</v>
      </c>
      <c r="F47" s="6"/>
      <c r="G47" s="21"/>
      <c r="I47" s="21"/>
      <c r="K47" s="78">
        <f>SUM(G47,I47)</f>
        <v>0</v>
      </c>
      <c r="L47" s="13"/>
      <c r="M47" s="21"/>
      <c r="N47" s="78" t="e">
        <f>AVERAGE(G47,I47)</f>
        <v>#DIV/0!</v>
      </c>
      <c r="O47" s="34"/>
      <c r="P47" s="94" t="s">
        <v>23</v>
      </c>
      <c r="R47" s="25" t="s">
        <v>23</v>
      </c>
      <c r="T47" s="20">
        <f t="shared" si="90"/>
        <v>0</v>
      </c>
      <c r="U47" s="30"/>
      <c r="V47" s="78" t="s">
        <v>23</v>
      </c>
      <c r="W47" s="35"/>
      <c r="X47" s="84">
        <f t="shared" si="91"/>
        <v>0</v>
      </c>
      <c r="Y47" s="62" t="e">
        <f>AVERAGE(R47,P47,I47,G47)</f>
        <v>#DIV/0!</v>
      </c>
      <c r="Z47" s="68"/>
      <c r="AA47" s="20" t="s">
        <v>23</v>
      </c>
      <c r="AB47" s="43"/>
      <c r="AC47" s="20" t="s">
        <v>23</v>
      </c>
      <c r="AE47" s="20">
        <f t="shared" si="19"/>
        <v>0</v>
      </c>
      <c r="AF47" s="30"/>
      <c r="AG47" s="78" t="s">
        <v>23</v>
      </c>
      <c r="AH47" s="35"/>
      <c r="AI47" s="44">
        <f t="shared" si="15"/>
        <v>0</v>
      </c>
      <c r="AJ47" s="35" t="e">
        <f t="shared" si="4"/>
        <v>#DIV/0!</v>
      </c>
      <c r="AK47" s="34"/>
      <c r="AL47" s="20" t="s">
        <v>23</v>
      </c>
      <c r="AM47" s="16"/>
      <c r="AN47" s="20" t="s">
        <v>23</v>
      </c>
      <c r="AO47" s="16"/>
      <c r="AP47" s="21">
        <f>SUM(AL47:AN47)</f>
        <v>0</v>
      </c>
      <c r="AQ47" s="16"/>
      <c r="AR47" s="78" t="s">
        <v>23</v>
      </c>
      <c r="AT47" s="44">
        <f>SUM(AR47,AI47)</f>
        <v>0</v>
      </c>
      <c r="AU47" s="45" t="e">
        <f>AVERAGE(G47,I47,P47,R47,AA47,AC47,AL47,AN47)</f>
        <v>#DIV/0!</v>
      </c>
      <c r="AV47" s="34"/>
      <c r="AW47" s="20" t="s">
        <v>23</v>
      </c>
      <c r="AX47" s="57"/>
      <c r="AY47" s="25" t="s">
        <v>23</v>
      </c>
      <c r="AZ47" s="57"/>
      <c r="BA47" s="25" t="s">
        <v>23</v>
      </c>
      <c r="BB47" s="16"/>
      <c r="BC47" s="78" t="s">
        <v>23</v>
      </c>
      <c r="BE47" s="44">
        <f>SUM(AT47,BC47)</f>
        <v>0</v>
      </c>
      <c r="BF47" s="55" t="e">
        <f t="shared" si="113"/>
        <v>#DIV/0!</v>
      </c>
      <c r="BG47" s="34"/>
      <c r="BH47" s="20" t="s">
        <v>23</v>
      </c>
      <c r="BI47" s="57"/>
      <c r="BJ47" s="25" t="s">
        <v>23</v>
      </c>
      <c r="BK47" s="57"/>
      <c r="BL47" s="20">
        <f>SUM(BH47:BJ47)</f>
        <v>0</v>
      </c>
      <c r="BM47" s="16"/>
      <c r="BN47" s="78" t="s">
        <v>23</v>
      </c>
      <c r="BP47" s="44">
        <f>SUM(BE47,BN47)</f>
        <v>0</v>
      </c>
      <c r="BQ47" s="55" t="e">
        <f t="shared" si="7"/>
        <v>#DIV/0!</v>
      </c>
      <c r="BR47" s="34"/>
      <c r="BS47" s="20" t="s">
        <v>23</v>
      </c>
      <c r="BT47" s="57"/>
      <c r="BU47" s="20" t="s">
        <v>23</v>
      </c>
      <c r="BV47" s="57"/>
      <c r="BW47" s="20">
        <f>SUM(BS47:BU47)</f>
        <v>0</v>
      </c>
      <c r="BX47" s="16"/>
      <c r="BY47" s="78" t="s">
        <v>23</v>
      </c>
      <c r="CA47" s="44">
        <f>SUM(BP47,BY47)</f>
        <v>0</v>
      </c>
      <c r="CB47" s="55" t="e">
        <f t="shared" si="115"/>
        <v>#DIV/0!</v>
      </c>
      <c r="CC47" s="34"/>
      <c r="CD47" s="20" t="s">
        <v>23</v>
      </c>
      <c r="CE47" s="75"/>
      <c r="CF47" s="25" t="s">
        <v>23</v>
      </c>
      <c r="CG47" s="75"/>
      <c r="CH47" s="25" t="s">
        <v>23</v>
      </c>
      <c r="CI47" s="16"/>
      <c r="CJ47" s="78" t="s">
        <v>23</v>
      </c>
      <c r="CL47" s="44">
        <f>SUM(CA47,CJ47)</f>
        <v>0</v>
      </c>
      <c r="CM47" s="55" t="e">
        <f t="shared" si="12"/>
        <v>#DIV/0!</v>
      </c>
    </row>
    <row r="52" spans="1:91" ht="12" customHeight="1">
      <c r="A52" s="93" t="s">
        <v>23</v>
      </c>
      <c r="B52" s="22" t="s">
        <v>23</v>
      </c>
      <c r="C52" s="22" t="s">
        <v>23</v>
      </c>
      <c r="D52" s="26" t="s">
        <v>23</v>
      </c>
      <c r="E52" s="28" t="s">
        <v>23</v>
      </c>
      <c r="F52" s="6"/>
      <c r="G52" s="20" t="s">
        <v>23</v>
      </c>
      <c r="H52" s="5"/>
      <c r="I52" s="25" t="s">
        <v>23</v>
      </c>
      <c r="J52" s="5"/>
      <c r="K52" s="84">
        <f t="shared" ref="K52:K59" si="123">SUM(G52,I52)</f>
        <v>0</v>
      </c>
      <c r="L52" s="85"/>
      <c r="M52" s="84" t="s">
        <v>23</v>
      </c>
      <c r="N52" s="84" t="e">
        <f t="shared" ref="N52:N59" si="124">AVERAGE(G52,I52)</f>
        <v>#DIV/0!</v>
      </c>
      <c r="O52" s="34"/>
      <c r="P52" s="94" t="s">
        <v>23</v>
      </c>
      <c r="Q52" s="5"/>
      <c r="R52" s="25" t="s">
        <v>23</v>
      </c>
      <c r="S52" s="5"/>
      <c r="T52" s="20" t="s">
        <v>23</v>
      </c>
      <c r="U52" s="85"/>
      <c r="V52" s="84" t="s">
        <v>23</v>
      </c>
      <c r="W52" s="35"/>
      <c r="X52" s="84"/>
      <c r="Y52" s="84"/>
      <c r="Z52" s="68"/>
      <c r="AA52" s="20" t="s">
        <v>23</v>
      </c>
      <c r="AB52" s="43"/>
      <c r="AC52" s="20" t="s">
        <v>23</v>
      </c>
      <c r="AD52" s="5"/>
      <c r="AE52" s="84"/>
      <c r="AF52" s="85"/>
      <c r="AG52" s="84" t="s">
        <v>23</v>
      </c>
      <c r="AH52" s="35"/>
      <c r="AI52" s="84"/>
      <c r="AJ52" s="35"/>
      <c r="AK52" s="34"/>
      <c r="AL52" s="20" t="s">
        <v>23</v>
      </c>
      <c r="AN52" s="20" t="s">
        <v>23</v>
      </c>
      <c r="AP52" s="84">
        <f t="shared" ref="AP52:AP59" si="125">SUM(AL52:AN52)</f>
        <v>0</v>
      </c>
      <c r="AR52" s="84" t="s">
        <v>23</v>
      </c>
      <c r="AT52" s="44">
        <f t="shared" ref="AT52:AT59" si="126">SUM(AR52,AI52)</f>
        <v>0</v>
      </c>
      <c r="AU52" s="86" t="e">
        <f t="shared" ref="AU52:AU59" si="127">AVERAGE(G52,I52,P52,R52,AA52,AC52,AL52,AN52)</f>
        <v>#DIV/0!</v>
      </c>
      <c r="AV52" s="33"/>
      <c r="AW52" s="20" t="s">
        <v>23</v>
      </c>
      <c r="AX52" s="57"/>
      <c r="AY52" s="25" t="s">
        <v>23</v>
      </c>
      <c r="AZ52" s="57"/>
      <c r="BA52" s="25" t="s">
        <v>23</v>
      </c>
      <c r="BC52" s="84" t="s">
        <v>23</v>
      </c>
      <c r="BE52" s="44">
        <f t="shared" ref="BE52:BE59" si="128">SUM(AT52,BC52)</f>
        <v>0</v>
      </c>
      <c r="BF52" s="55" t="e">
        <f t="shared" ref="BF52:BF59" si="129">AVERAGE(AY52,AW52,AN52,AL52,AC52,AA52,R52,P52,I52,G52)</f>
        <v>#DIV/0!</v>
      </c>
      <c r="BG52" s="33"/>
      <c r="BH52" s="20" t="s">
        <v>23</v>
      </c>
      <c r="BI52" s="57"/>
      <c r="BJ52" s="25" t="s">
        <v>23</v>
      </c>
      <c r="BK52" s="57"/>
      <c r="BL52" s="20">
        <f t="shared" ref="BL52:BL59" si="130">SUM(BH52:BJ52)</f>
        <v>0</v>
      </c>
      <c r="BM52" s="16"/>
      <c r="BN52" s="84" t="s">
        <v>23</v>
      </c>
      <c r="BP52" s="44">
        <f t="shared" ref="BP52:BP59" si="131">SUM(BE52,BN52)</f>
        <v>0</v>
      </c>
      <c r="BQ52" s="55" t="e">
        <f t="shared" ref="BQ52:BQ59" si="132">AVERAGE(BH52:BJ52,AW52:AY52,AL52:AN52,AA52:AC52,P52:R52,G52:I52)</f>
        <v>#DIV/0!</v>
      </c>
      <c r="BR52" s="33"/>
      <c r="BS52" s="20" t="s">
        <v>23</v>
      </c>
      <c r="BT52" s="57"/>
      <c r="BU52" s="20" t="s">
        <v>23</v>
      </c>
      <c r="BV52" s="57"/>
      <c r="BW52" s="20">
        <f t="shared" ref="BW52:BW59" si="133">SUM(BS52:BU52)</f>
        <v>0</v>
      </c>
      <c r="BX52" s="16"/>
      <c r="BY52" s="84" t="s">
        <v>23</v>
      </c>
      <c r="BZ52" s="5"/>
      <c r="CA52" s="44">
        <f t="shared" ref="CA52:CA59" si="134">SUM(BP52,BY52)</f>
        <v>0</v>
      </c>
      <c r="CB52" s="55" t="e">
        <f t="shared" ref="CB52:CB59" si="135">AVERAGE(BU52,BS52,BJ52,BH52,AY52,AW52,AN52,AL52,AC52,AA52,R52,P52,I52,G52)</f>
        <v>#DIV/0!</v>
      </c>
      <c r="CC52" s="33"/>
      <c r="CD52" s="20" t="s">
        <v>23</v>
      </c>
      <c r="CE52" s="75"/>
      <c r="CF52" s="25" t="s">
        <v>23</v>
      </c>
      <c r="CG52" s="75"/>
      <c r="CH52" s="25" t="s">
        <v>23</v>
      </c>
      <c r="CI52" s="16"/>
      <c r="CJ52" s="84" t="s">
        <v>23</v>
      </c>
      <c r="CK52" s="5"/>
      <c r="CL52" s="44">
        <f t="shared" ref="CL52:CL59" si="136">SUM(CA52,CJ52)</f>
        <v>0</v>
      </c>
      <c r="CM52" s="55" t="e">
        <f t="shared" ref="CM52:CM59" si="137">AVERAGE(CF52,CD52,BU52,BS52,BJ52,BH52,AY52,AW52,AN52,AL52,AC52,AA52,R52,P52,I52,G52)</f>
        <v>#DIV/0!</v>
      </c>
    </row>
    <row r="53" spans="1:91" ht="12" customHeight="1">
      <c r="A53" s="93" t="s">
        <v>23</v>
      </c>
      <c r="B53" s="22" t="s">
        <v>23</v>
      </c>
      <c r="C53" s="22" t="s">
        <v>23</v>
      </c>
      <c r="D53" s="26" t="s">
        <v>23</v>
      </c>
      <c r="E53" s="28" t="s">
        <v>23</v>
      </c>
      <c r="F53" s="6"/>
      <c r="G53" s="20" t="s">
        <v>23</v>
      </c>
      <c r="H53" s="5"/>
      <c r="I53" s="25" t="s">
        <v>23</v>
      </c>
      <c r="J53" s="5"/>
      <c r="K53" s="84">
        <f t="shared" si="123"/>
        <v>0</v>
      </c>
      <c r="L53" s="85"/>
      <c r="M53" s="84" t="s">
        <v>23</v>
      </c>
      <c r="N53" s="84" t="e">
        <f t="shared" si="124"/>
        <v>#DIV/0!</v>
      </c>
      <c r="O53" s="34"/>
      <c r="P53" s="94" t="s">
        <v>23</v>
      </c>
      <c r="Q53" s="5"/>
      <c r="R53" s="25" t="s">
        <v>23</v>
      </c>
      <c r="S53" s="5"/>
      <c r="T53" s="20" t="s">
        <v>23</v>
      </c>
      <c r="U53" s="85"/>
      <c r="V53" s="84" t="s">
        <v>23</v>
      </c>
      <c r="W53" s="35"/>
      <c r="X53" s="84"/>
      <c r="Y53" s="84"/>
      <c r="Z53" s="68"/>
      <c r="AA53" s="20" t="s">
        <v>23</v>
      </c>
      <c r="AB53" s="43"/>
      <c r="AC53" s="20" t="s">
        <v>23</v>
      </c>
      <c r="AD53" s="5"/>
      <c r="AE53" s="84"/>
      <c r="AF53" s="85"/>
      <c r="AG53" s="84" t="s">
        <v>23</v>
      </c>
      <c r="AH53" s="35"/>
      <c r="AI53" s="84"/>
      <c r="AJ53" s="35"/>
      <c r="AK53" s="34"/>
      <c r="AL53" s="20" t="s">
        <v>23</v>
      </c>
      <c r="AN53" s="20" t="s">
        <v>23</v>
      </c>
      <c r="AP53" s="84">
        <f t="shared" si="125"/>
        <v>0</v>
      </c>
      <c r="AR53" s="84" t="s">
        <v>23</v>
      </c>
      <c r="AT53" s="44">
        <f t="shared" si="126"/>
        <v>0</v>
      </c>
      <c r="AU53" s="86" t="e">
        <f t="shared" si="127"/>
        <v>#DIV/0!</v>
      </c>
      <c r="AV53" s="33"/>
      <c r="AW53" s="20" t="s">
        <v>23</v>
      </c>
      <c r="AX53" s="57"/>
      <c r="AY53" s="25" t="s">
        <v>23</v>
      </c>
      <c r="AZ53" s="57"/>
      <c r="BA53" s="25" t="s">
        <v>23</v>
      </c>
      <c r="BC53" s="84" t="s">
        <v>23</v>
      </c>
      <c r="BE53" s="44">
        <f t="shared" si="128"/>
        <v>0</v>
      </c>
      <c r="BF53" s="55" t="e">
        <f t="shared" si="129"/>
        <v>#DIV/0!</v>
      </c>
      <c r="BG53" s="33"/>
      <c r="BH53" s="20" t="s">
        <v>23</v>
      </c>
      <c r="BI53" s="57"/>
      <c r="BJ53" s="25" t="s">
        <v>23</v>
      </c>
      <c r="BK53" s="57"/>
      <c r="BL53" s="20">
        <f t="shared" si="130"/>
        <v>0</v>
      </c>
      <c r="BM53" s="16"/>
      <c r="BN53" s="84" t="s">
        <v>23</v>
      </c>
      <c r="BP53" s="44">
        <f t="shared" si="131"/>
        <v>0</v>
      </c>
      <c r="BQ53" s="55" t="e">
        <f t="shared" si="132"/>
        <v>#DIV/0!</v>
      </c>
      <c r="BR53" s="33"/>
      <c r="BS53" s="20" t="s">
        <v>23</v>
      </c>
      <c r="BT53" s="57"/>
      <c r="BU53" s="20" t="s">
        <v>23</v>
      </c>
      <c r="BV53" s="57"/>
      <c r="BW53" s="20">
        <f t="shared" si="133"/>
        <v>0</v>
      </c>
      <c r="BX53" s="16"/>
      <c r="BY53" s="84" t="s">
        <v>23</v>
      </c>
      <c r="BZ53" s="5"/>
      <c r="CA53" s="44">
        <f t="shared" si="134"/>
        <v>0</v>
      </c>
      <c r="CB53" s="55" t="e">
        <f t="shared" si="135"/>
        <v>#DIV/0!</v>
      </c>
      <c r="CC53" s="33"/>
      <c r="CD53" s="20" t="s">
        <v>23</v>
      </c>
      <c r="CE53" s="75"/>
      <c r="CF53" s="25" t="s">
        <v>23</v>
      </c>
      <c r="CG53" s="75"/>
      <c r="CH53" s="25" t="s">
        <v>23</v>
      </c>
      <c r="CI53" s="16"/>
      <c r="CJ53" s="84" t="s">
        <v>23</v>
      </c>
      <c r="CK53" s="5"/>
      <c r="CL53" s="44">
        <f t="shared" si="136"/>
        <v>0</v>
      </c>
      <c r="CM53" s="55" t="e">
        <f t="shared" si="137"/>
        <v>#DIV/0!</v>
      </c>
    </row>
    <row r="54" spans="1:91" ht="12" customHeight="1">
      <c r="A54" s="93" t="s">
        <v>23</v>
      </c>
      <c r="B54" s="22" t="s">
        <v>23</v>
      </c>
      <c r="C54" s="22" t="s">
        <v>23</v>
      </c>
      <c r="D54" s="26" t="s">
        <v>23</v>
      </c>
      <c r="E54" s="28" t="s">
        <v>23</v>
      </c>
      <c r="F54" s="6"/>
      <c r="G54" s="20" t="s">
        <v>23</v>
      </c>
      <c r="H54" s="5"/>
      <c r="I54" s="25" t="s">
        <v>23</v>
      </c>
      <c r="J54" s="5"/>
      <c r="K54" s="84">
        <f t="shared" si="123"/>
        <v>0</v>
      </c>
      <c r="L54" s="85"/>
      <c r="M54" s="84" t="s">
        <v>23</v>
      </c>
      <c r="N54" s="84" t="e">
        <f t="shared" si="124"/>
        <v>#DIV/0!</v>
      </c>
      <c r="O54" s="34"/>
      <c r="P54" s="94" t="s">
        <v>23</v>
      </c>
      <c r="Q54" s="5"/>
      <c r="R54" s="25" t="s">
        <v>23</v>
      </c>
      <c r="S54" s="5"/>
      <c r="T54" s="20" t="s">
        <v>23</v>
      </c>
      <c r="U54" s="85"/>
      <c r="V54" s="84" t="s">
        <v>23</v>
      </c>
      <c r="W54" s="35"/>
      <c r="X54" s="84"/>
      <c r="Y54" s="84"/>
      <c r="Z54" s="68"/>
      <c r="AA54" s="20" t="s">
        <v>23</v>
      </c>
      <c r="AB54" s="43"/>
      <c r="AC54" s="20" t="s">
        <v>23</v>
      </c>
      <c r="AD54" s="5"/>
      <c r="AE54" s="84"/>
      <c r="AF54" s="85"/>
      <c r="AG54" s="84" t="s">
        <v>23</v>
      </c>
      <c r="AH54" s="35"/>
      <c r="AI54" s="84"/>
      <c r="AJ54" s="35"/>
      <c r="AK54" s="34"/>
      <c r="AL54" s="20" t="s">
        <v>23</v>
      </c>
      <c r="AN54" s="20" t="s">
        <v>23</v>
      </c>
      <c r="AP54" s="84">
        <f t="shared" si="125"/>
        <v>0</v>
      </c>
      <c r="AR54" s="84" t="s">
        <v>23</v>
      </c>
      <c r="AT54" s="44">
        <f t="shared" si="126"/>
        <v>0</v>
      </c>
      <c r="AU54" s="86" t="e">
        <f t="shared" si="127"/>
        <v>#DIV/0!</v>
      </c>
      <c r="AV54" s="33"/>
      <c r="AW54" s="20" t="s">
        <v>23</v>
      </c>
      <c r="AX54" s="57"/>
      <c r="AY54" s="25" t="s">
        <v>23</v>
      </c>
      <c r="AZ54" s="57"/>
      <c r="BA54" s="25" t="s">
        <v>23</v>
      </c>
      <c r="BC54" s="84" t="s">
        <v>23</v>
      </c>
      <c r="BE54" s="44">
        <f t="shared" si="128"/>
        <v>0</v>
      </c>
      <c r="BF54" s="55" t="e">
        <f t="shared" si="129"/>
        <v>#DIV/0!</v>
      </c>
      <c r="BG54" s="33"/>
      <c r="BH54" s="20" t="s">
        <v>23</v>
      </c>
      <c r="BI54" s="57"/>
      <c r="BJ54" s="25" t="s">
        <v>23</v>
      </c>
      <c r="BK54" s="57"/>
      <c r="BL54" s="20">
        <f t="shared" si="130"/>
        <v>0</v>
      </c>
      <c r="BM54" s="16"/>
      <c r="BN54" s="84" t="s">
        <v>23</v>
      </c>
      <c r="BP54" s="44">
        <f t="shared" si="131"/>
        <v>0</v>
      </c>
      <c r="BQ54" s="55" t="e">
        <f t="shared" si="132"/>
        <v>#DIV/0!</v>
      </c>
      <c r="BR54" s="33"/>
      <c r="BS54" s="20" t="s">
        <v>23</v>
      </c>
      <c r="BT54" s="57"/>
      <c r="BU54" s="20" t="s">
        <v>23</v>
      </c>
      <c r="BV54" s="57"/>
      <c r="BW54" s="20">
        <f t="shared" si="133"/>
        <v>0</v>
      </c>
      <c r="BX54" s="16"/>
      <c r="BY54" s="84" t="s">
        <v>23</v>
      </c>
      <c r="BZ54" s="5"/>
      <c r="CA54" s="44">
        <f t="shared" si="134"/>
        <v>0</v>
      </c>
      <c r="CB54" s="55" t="e">
        <f t="shared" si="135"/>
        <v>#DIV/0!</v>
      </c>
      <c r="CC54" s="33"/>
      <c r="CD54" s="20" t="s">
        <v>23</v>
      </c>
      <c r="CE54" s="75"/>
      <c r="CF54" s="25" t="s">
        <v>23</v>
      </c>
      <c r="CG54" s="75"/>
      <c r="CH54" s="25" t="s">
        <v>23</v>
      </c>
      <c r="CI54" s="16"/>
      <c r="CJ54" s="84" t="s">
        <v>23</v>
      </c>
      <c r="CK54" s="5"/>
      <c r="CL54" s="44">
        <f t="shared" si="136"/>
        <v>0</v>
      </c>
      <c r="CM54" s="55" t="e">
        <f t="shared" si="137"/>
        <v>#DIV/0!</v>
      </c>
    </row>
    <row r="55" spans="1:91" ht="12" customHeight="1">
      <c r="A55" s="93" t="s">
        <v>23</v>
      </c>
      <c r="B55" s="22" t="s">
        <v>23</v>
      </c>
      <c r="C55" s="22" t="s">
        <v>23</v>
      </c>
      <c r="D55" s="26" t="s">
        <v>23</v>
      </c>
      <c r="E55" s="28" t="s">
        <v>23</v>
      </c>
      <c r="F55" s="6"/>
      <c r="G55" s="20" t="s">
        <v>23</v>
      </c>
      <c r="H55" s="5"/>
      <c r="I55" s="25" t="s">
        <v>23</v>
      </c>
      <c r="J55" s="5"/>
      <c r="K55" s="84">
        <f t="shared" si="123"/>
        <v>0</v>
      </c>
      <c r="L55" s="85"/>
      <c r="M55" s="84" t="s">
        <v>23</v>
      </c>
      <c r="N55" s="84" t="e">
        <f t="shared" si="124"/>
        <v>#DIV/0!</v>
      </c>
      <c r="O55" s="34"/>
      <c r="P55" s="94" t="s">
        <v>23</v>
      </c>
      <c r="Q55" s="5"/>
      <c r="R55" s="25" t="s">
        <v>23</v>
      </c>
      <c r="S55" s="5"/>
      <c r="T55" s="20" t="s">
        <v>23</v>
      </c>
      <c r="U55" s="85"/>
      <c r="V55" s="84" t="s">
        <v>23</v>
      </c>
      <c r="W55" s="35"/>
      <c r="X55" s="84"/>
      <c r="Y55" s="84"/>
      <c r="Z55" s="68"/>
      <c r="AA55" s="20" t="s">
        <v>23</v>
      </c>
      <c r="AB55" s="43"/>
      <c r="AC55" s="20" t="s">
        <v>23</v>
      </c>
      <c r="AD55" s="5"/>
      <c r="AE55" s="84"/>
      <c r="AF55" s="85"/>
      <c r="AG55" s="84" t="s">
        <v>23</v>
      </c>
      <c r="AH55" s="35"/>
      <c r="AI55" s="84"/>
      <c r="AJ55" s="35"/>
      <c r="AK55" s="34"/>
      <c r="AL55" s="20" t="s">
        <v>23</v>
      </c>
      <c r="AN55" s="20" t="s">
        <v>23</v>
      </c>
      <c r="AP55" s="84">
        <f t="shared" si="125"/>
        <v>0</v>
      </c>
      <c r="AR55" s="84" t="s">
        <v>23</v>
      </c>
      <c r="AT55" s="44">
        <f t="shared" si="126"/>
        <v>0</v>
      </c>
      <c r="AU55" s="86" t="e">
        <f t="shared" si="127"/>
        <v>#DIV/0!</v>
      </c>
      <c r="AV55" s="33"/>
      <c r="AW55" s="20" t="s">
        <v>23</v>
      </c>
      <c r="AX55" s="57"/>
      <c r="AY55" s="25" t="s">
        <v>23</v>
      </c>
      <c r="AZ55" s="57"/>
      <c r="BA55" s="25" t="s">
        <v>23</v>
      </c>
      <c r="BC55" s="84" t="s">
        <v>23</v>
      </c>
      <c r="BE55" s="44">
        <f t="shared" si="128"/>
        <v>0</v>
      </c>
      <c r="BF55" s="55" t="e">
        <f t="shared" si="129"/>
        <v>#DIV/0!</v>
      </c>
      <c r="BG55" s="33"/>
      <c r="BH55" s="20" t="s">
        <v>23</v>
      </c>
      <c r="BI55" s="57"/>
      <c r="BJ55" s="25" t="s">
        <v>23</v>
      </c>
      <c r="BK55" s="57"/>
      <c r="BL55" s="20">
        <f t="shared" si="130"/>
        <v>0</v>
      </c>
      <c r="BM55" s="16"/>
      <c r="BN55" s="84" t="s">
        <v>23</v>
      </c>
      <c r="BP55" s="44">
        <f t="shared" si="131"/>
        <v>0</v>
      </c>
      <c r="BQ55" s="55" t="e">
        <f t="shared" si="132"/>
        <v>#DIV/0!</v>
      </c>
      <c r="BR55" s="33"/>
      <c r="BS55" s="20" t="s">
        <v>23</v>
      </c>
      <c r="BT55" s="57"/>
      <c r="BU55" s="20" t="s">
        <v>23</v>
      </c>
      <c r="BV55" s="57"/>
      <c r="BW55" s="20">
        <f t="shared" si="133"/>
        <v>0</v>
      </c>
      <c r="BX55" s="16"/>
      <c r="BY55" s="84" t="s">
        <v>23</v>
      </c>
      <c r="BZ55" s="5"/>
      <c r="CA55" s="44">
        <f t="shared" si="134"/>
        <v>0</v>
      </c>
      <c r="CB55" s="55" t="e">
        <f t="shared" si="135"/>
        <v>#DIV/0!</v>
      </c>
      <c r="CC55" s="33"/>
      <c r="CD55" s="20" t="s">
        <v>23</v>
      </c>
      <c r="CE55" s="75"/>
      <c r="CF55" s="25" t="s">
        <v>23</v>
      </c>
      <c r="CG55" s="75"/>
      <c r="CH55" s="25" t="s">
        <v>23</v>
      </c>
      <c r="CI55" s="16"/>
      <c r="CJ55" s="84" t="s">
        <v>23</v>
      </c>
      <c r="CK55" s="5"/>
      <c r="CL55" s="44">
        <f t="shared" si="136"/>
        <v>0</v>
      </c>
      <c r="CM55" s="55" t="e">
        <f t="shared" si="137"/>
        <v>#DIV/0!</v>
      </c>
    </row>
    <row r="56" spans="1:91" ht="12" customHeight="1">
      <c r="A56" s="93" t="s">
        <v>23</v>
      </c>
      <c r="B56" s="22" t="s">
        <v>23</v>
      </c>
      <c r="C56" s="22" t="s">
        <v>23</v>
      </c>
      <c r="D56" s="26" t="s">
        <v>23</v>
      </c>
      <c r="E56" s="28" t="s">
        <v>23</v>
      </c>
      <c r="F56" s="6"/>
      <c r="G56" s="20" t="s">
        <v>23</v>
      </c>
      <c r="H56" s="5"/>
      <c r="I56" s="25" t="s">
        <v>23</v>
      </c>
      <c r="J56" s="5"/>
      <c r="K56" s="84">
        <f t="shared" si="123"/>
        <v>0</v>
      </c>
      <c r="L56" s="85"/>
      <c r="M56" s="84" t="s">
        <v>23</v>
      </c>
      <c r="N56" s="84" t="e">
        <f t="shared" si="124"/>
        <v>#DIV/0!</v>
      </c>
      <c r="O56" s="34"/>
      <c r="P56" s="94" t="s">
        <v>23</v>
      </c>
      <c r="Q56" s="5"/>
      <c r="R56" s="25" t="s">
        <v>23</v>
      </c>
      <c r="S56" s="5"/>
      <c r="T56" s="20" t="s">
        <v>23</v>
      </c>
      <c r="U56" s="85"/>
      <c r="V56" s="84" t="s">
        <v>23</v>
      </c>
      <c r="W56" s="35"/>
      <c r="X56" s="84"/>
      <c r="Y56" s="84"/>
      <c r="Z56" s="68"/>
      <c r="AA56" s="20" t="s">
        <v>23</v>
      </c>
      <c r="AB56" s="43"/>
      <c r="AC56" s="20" t="s">
        <v>23</v>
      </c>
      <c r="AD56" s="5"/>
      <c r="AE56" s="84"/>
      <c r="AF56" s="85"/>
      <c r="AG56" s="84" t="s">
        <v>23</v>
      </c>
      <c r="AH56" s="35"/>
      <c r="AI56" s="84"/>
      <c r="AJ56" s="35"/>
      <c r="AK56" s="34"/>
      <c r="AL56" s="20" t="s">
        <v>23</v>
      </c>
      <c r="AN56" s="20" t="s">
        <v>23</v>
      </c>
      <c r="AP56" s="84">
        <f t="shared" si="125"/>
        <v>0</v>
      </c>
      <c r="AR56" s="84" t="s">
        <v>23</v>
      </c>
      <c r="AT56" s="44">
        <f t="shared" si="126"/>
        <v>0</v>
      </c>
      <c r="AU56" s="86" t="e">
        <f t="shared" si="127"/>
        <v>#DIV/0!</v>
      </c>
      <c r="AV56" s="33"/>
      <c r="AW56" s="20" t="s">
        <v>23</v>
      </c>
      <c r="AX56" s="57"/>
      <c r="AY56" s="25" t="s">
        <v>23</v>
      </c>
      <c r="AZ56" s="57"/>
      <c r="BA56" s="25" t="s">
        <v>23</v>
      </c>
      <c r="BC56" s="84" t="s">
        <v>23</v>
      </c>
      <c r="BE56" s="44">
        <f t="shared" si="128"/>
        <v>0</v>
      </c>
      <c r="BF56" s="55" t="e">
        <f t="shared" si="129"/>
        <v>#DIV/0!</v>
      </c>
      <c r="BG56" s="33"/>
      <c r="BH56" s="20" t="s">
        <v>23</v>
      </c>
      <c r="BI56" s="57"/>
      <c r="BJ56" s="25" t="s">
        <v>23</v>
      </c>
      <c r="BK56" s="57"/>
      <c r="BL56" s="20">
        <f t="shared" si="130"/>
        <v>0</v>
      </c>
      <c r="BM56" s="16"/>
      <c r="BN56" s="84" t="s">
        <v>23</v>
      </c>
      <c r="BP56" s="44">
        <f t="shared" si="131"/>
        <v>0</v>
      </c>
      <c r="BQ56" s="55" t="e">
        <f t="shared" si="132"/>
        <v>#DIV/0!</v>
      </c>
      <c r="BR56" s="33"/>
      <c r="BS56" s="20" t="s">
        <v>23</v>
      </c>
      <c r="BT56" s="57"/>
      <c r="BU56" s="20" t="s">
        <v>23</v>
      </c>
      <c r="BV56" s="57"/>
      <c r="BW56" s="20">
        <f t="shared" si="133"/>
        <v>0</v>
      </c>
      <c r="BX56" s="16"/>
      <c r="BY56" s="84" t="s">
        <v>23</v>
      </c>
      <c r="BZ56" s="5"/>
      <c r="CA56" s="44">
        <f t="shared" si="134"/>
        <v>0</v>
      </c>
      <c r="CB56" s="55" t="e">
        <f t="shared" si="135"/>
        <v>#DIV/0!</v>
      </c>
      <c r="CC56" s="33"/>
      <c r="CD56" s="20" t="s">
        <v>23</v>
      </c>
      <c r="CE56" s="75"/>
      <c r="CF56" s="25" t="s">
        <v>23</v>
      </c>
      <c r="CG56" s="75"/>
      <c r="CH56" s="25" t="s">
        <v>23</v>
      </c>
      <c r="CI56" s="16"/>
      <c r="CJ56" s="84" t="s">
        <v>23</v>
      </c>
      <c r="CK56" s="5"/>
      <c r="CL56" s="44">
        <f t="shared" si="136"/>
        <v>0</v>
      </c>
      <c r="CM56" s="55" t="e">
        <f t="shared" si="137"/>
        <v>#DIV/0!</v>
      </c>
    </row>
    <row r="57" spans="1:91" ht="12" customHeight="1">
      <c r="A57" s="93" t="s">
        <v>23</v>
      </c>
      <c r="B57" s="22" t="s">
        <v>23</v>
      </c>
      <c r="C57" s="22" t="s">
        <v>23</v>
      </c>
      <c r="D57" s="26" t="s">
        <v>23</v>
      </c>
      <c r="E57" s="28" t="s">
        <v>23</v>
      </c>
      <c r="F57" s="6"/>
      <c r="G57" s="20" t="s">
        <v>23</v>
      </c>
      <c r="H57" s="5"/>
      <c r="I57" s="25" t="s">
        <v>23</v>
      </c>
      <c r="J57" s="5"/>
      <c r="K57" s="84">
        <f t="shared" si="123"/>
        <v>0</v>
      </c>
      <c r="L57" s="85"/>
      <c r="M57" s="84" t="s">
        <v>23</v>
      </c>
      <c r="N57" s="84" t="e">
        <f t="shared" si="124"/>
        <v>#DIV/0!</v>
      </c>
      <c r="O57" s="34"/>
      <c r="P57" s="94" t="s">
        <v>23</v>
      </c>
      <c r="Q57" s="5"/>
      <c r="R57" s="25" t="s">
        <v>23</v>
      </c>
      <c r="S57" s="5"/>
      <c r="T57" s="20" t="s">
        <v>23</v>
      </c>
      <c r="U57" s="85"/>
      <c r="V57" s="84" t="s">
        <v>23</v>
      </c>
      <c r="W57" s="35"/>
      <c r="X57" s="84"/>
      <c r="Y57" s="84"/>
      <c r="Z57" s="68"/>
      <c r="AA57" s="20" t="s">
        <v>23</v>
      </c>
      <c r="AB57" s="43"/>
      <c r="AC57" s="20" t="s">
        <v>23</v>
      </c>
      <c r="AD57" s="5"/>
      <c r="AE57" s="84"/>
      <c r="AF57" s="85"/>
      <c r="AG57" s="84" t="s">
        <v>23</v>
      </c>
      <c r="AH57" s="35"/>
      <c r="AI57" s="84"/>
      <c r="AJ57" s="35"/>
      <c r="AK57" s="34"/>
      <c r="AL57" s="20" t="s">
        <v>23</v>
      </c>
      <c r="AN57" s="20" t="s">
        <v>23</v>
      </c>
      <c r="AP57" s="84">
        <f t="shared" si="125"/>
        <v>0</v>
      </c>
      <c r="AR57" s="84" t="s">
        <v>23</v>
      </c>
      <c r="AT57" s="44">
        <f t="shared" si="126"/>
        <v>0</v>
      </c>
      <c r="AU57" s="86" t="e">
        <f t="shared" si="127"/>
        <v>#DIV/0!</v>
      </c>
      <c r="AV57" s="33"/>
      <c r="AW57" s="20" t="s">
        <v>23</v>
      </c>
      <c r="AX57" s="57"/>
      <c r="AY57" s="25" t="s">
        <v>23</v>
      </c>
      <c r="AZ57" s="57"/>
      <c r="BA57" s="25" t="s">
        <v>23</v>
      </c>
      <c r="BC57" s="84" t="s">
        <v>23</v>
      </c>
      <c r="BE57" s="44">
        <f t="shared" si="128"/>
        <v>0</v>
      </c>
      <c r="BF57" s="55" t="e">
        <f t="shared" si="129"/>
        <v>#DIV/0!</v>
      </c>
      <c r="BG57" s="33"/>
      <c r="BH57" s="20" t="s">
        <v>23</v>
      </c>
      <c r="BI57" s="57"/>
      <c r="BJ57" s="25" t="s">
        <v>23</v>
      </c>
      <c r="BK57" s="57"/>
      <c r="BL57" s="20">
        <f t="shared" si="130"/>
        <v>0</v>
      </c>
      <c r="BM57" s="16"/>
      <c r="BN57" s="84" t="s">
        <v>23</v>
      </c>
      <c r="BP57" s="44">
        <f t="shared" si="131"/>
        <v>0</v>
      </c>
      <c r="BQ57" s="55" t="e">
        <f t="shared" si="132"/>
        <v>#DIV/0!</v>
      </c>
      <c r="BR57" s="33"/>
      <c r="BS57" s="20" t="s">
        <v>23</v>
      </c>
      <c r="BT57" s="57"/>
      <c r="BU57" s="20" t="s">
        <v>23</v>
      </c>
      <c r="BV57" s="57"/>
      <c r="BW57" s="20">
        <f t="shared" si="133"/>
        <v>0</v>
      </c>
      <c r="BX57" s="16"/>
      <c r="BY57" s="84" t="s">
        <v>23</v>
      </c>
      <c r="BZ57" s="5"/>
      <c r="CA57" s="44">
        <f t="shared" si="134"/>
        <v>0</v>
      </c>
      <c r="CB57" s="55" t="e">
        <f t="shared" si="135"/>
        <v>#DIV/0!</v>
      </c>
      <c r="CC57" s="33"/>
      <c r="CD57" s="20" t="s">
        <v>23</v>
      </c>
      <c r="CE57" s="75"/>
      <c r="CF57" s="25" t="s">
        <v>23</v>
      </c>
      <c r="CG57" s="75"/>
      <c r="CH57" s="25" t="s">
        <v>23</v>
      </c>
      <c r="CI57" s="16"/>
      <c r="CJ57" s="84" t="s">
        <v>23</v>
      </c>
      <c r="CK57" s="5"/>
      <c r="CL57" s="44">
        <f t="shared" si="136"/>
        <v>0</v>
      </c>
      <c r="CM57" s="55" t="e">
        <f t="shared" si="137"/>
        <v>#DIV/0!</v>
      </c>
    </row>
    <row r="58" spans="1:91" ht="12" customHeight="1">
      <c r="A58" s="93" t="s">
        <v>23</v>
      </c>
      <c r="B58" s="22" t="s">
        <v>23</v>
      </c>
      <c r="C58" s="22" t="s">
        <v>23</v>
      </c>
      <c r="D58" s="26" t="s">
        <v>23</v>
      </c>
      <c r="E58" s="28" t="s">
        <v>23</v>
      </c>
      <c r="F58" s="6"/>
      <c r="G58" s="20" t="s">
        <v>23</v>
      </c>
      <c r="H58" s="5"/>
      <c r="I58" s="25" t="s">
        <v>23</v>
      </c>
      <c r="J58" s="5"/>
      <c r="K58" s="84">
        <f t="shared" si="123"/>
        <v>0</v>
      </c>
      <c r="L58" s="85"/>
      <c r="M58" s="84" t="s">
        <v>23</v>
      </c>
      <c r="N58" s="84" t="e">
        <f t="shared" si="124"/>
        <v>#DIV/0!</v>
      </c>
      <c r="O58" s="34"/>
      <c r="P58" s="94" t="s">
        <v>23</v>
      </c>
      <c r="Q58" s="5"/>
      <c r="R58" s="25" t="s">
        <v>23</v>
      </c>
      <c r="S58" s="5"/>
      <c r="T58" s="20" t="s">
        <v>23</v>
      </c>
      <c r="U58" s="85"/>
      <c r="V58" s="84" t="s">
        <v>23</v>
      </c>
      <c r="W58" s="35"/>
      <c r="X58" s="84"/>
      <c r="Y58" s="84"/>
      <c r="Z58" s="68"/>
      <c r="AA58" s="20" t="s">
        <v>23</v>
      </c>
      <c r="AB58" s="43"/>
      <c r="AC58" s="20" t="s">
        <v>23</v>
      </c>
      <c r="AD58" s="5"/>
      <c r="AE58" s="84"/>
      <c r="AF58" s="85"/>
      <c r="AG58" s="84" t="s">
        <v>23</v>
      </c>
      <c r="AH58" s="35"/>
      <c r="AI58" s="84"/>
      <c r="AJ58" s="35"/>
      <c r="AK58" s="34"/>
      <c r="AL58" s="20" t="s">
        <v>23</v>
      </c>
      <c r="AN58" s="20" t="s">
        <v>23</v>
      </c>
      <c r="AP58" s="84">
        <f t="shared" si="125"/>
        <v>0</v>
      </c>
      <c r="AR58" s="84" t="s">
        <v>23</v>
      </c>
      <c r="AT58" s="44">
        <f t="shared" si="126"/>
        <v>0</v>
      </c>
      <c r="AU58" s="86" t="e">
        <f t="shared" si="127"/>
        <v>#DIV/0!</v>
      </c>
      <c r="AV58" s="33"/>
      <c r="AW58" s="20" t="s">
        <v>23</v>
      </c>
      <c r="AX58" s="57"/>
      <c r="AY58" s="25" t="s">
        <v>23</v>
      </c>
      <c r="AZ58" s="57"/>
      <c r="BA58" s="25" t="s">
        <v>23</v>
      </c>
      <c r="BC58" s="84" t="s">
        <v>23</v>
      </c>
      <c r="BE58" s="44">
        <f t="shared" si="128"/>
        <v>0</v>
      </c>
      <c r="BF58" s="55" t="e">
        <f t="shared" si="129"/>
        <v>#DIV/0!</v>
      </c>
      <c r="BG58" s="33"/>
      <c r="BH58" s="20" t="s">
        <v>23</v>
      </c>
      <c r="BI58" s="57"/>
      <c r="BJ58" s="25" t="s">
        <v>23</v>
      </c>
      <c r="BK58" s="57"/>
      <c r="BL58" s="20">
        <f t="shared" si="130"/>
        <v>0</v>
      </c>
      <c r="BM58" s="16"/>
      <c r="BN58" s="84" t="s">
        <v>23</v>
      </c>
      <c r="BP58" s="44">
        <f t="shared" si="131"/>
        <v>0</v>
      </c>
      <c r="BQ58" s="55" t="e">
        <f t="shared" si="132"/>
        <v>#DIV/0!</v>
      </c>
      <c r="BR58" s="33"/>
      <c r="BS58" s="20" t="s">
        <v>23</v>
      </c>
      <c r="BT58" s="57"/>
      <c r="BU58" s="20" t="s">
        <v>23</v>
      </c>
      <c r="BV58" s="57"/>
      <c r="BW58" s="20">
        <f t="shared" si="133"/>
        <v>0</v>
      </c>
      <c r="BX58" s="16"/>
      <c r="BY58" s="84" t="s">
        <v>23</v>
      </c>
      <c r="BZ58" s="5"/>
      <c r="CA58" s="44">
        <f t="shared" si="134"/>
        <v>0</v>
      </c>
      <c r="CB58" s="55" t="e">
        <f t="shared" si="135"/>
        <v>#DIV/0!</v>
      </c>
      <c r="CC58" s="33"/>
      <c r="CD58" s="20" t="s">
        <v>23</v>
      </c>
      <c r="CE58" s="75"/>
      <c r="CF58" s="25" t="s">
        <v>23</v>
      </c>
      <c r="CG58" s="75"/>
      <c r="CH58" s="25" t="s">
        <v>23</v>
      </c>
      <c r="CI58" s="16"/>
      <c r="CJ58" s="84" t="s">
        <v>23</v>
      </c>
      <c r="CK58" s="5"/>
      <c r="CL58" s="44">
        <f t="shared" si="136"/>
        <v>0</v>
      </c>
      <c r="CM58" s="55" t="e">
        <f t="shared" si="137"/>
        <v>#DIV/0!</v>
      </c>
    </row>
    <row r="59" spans="1:91" ht="12" customHeight="1">
      <c r="A59" s="93" t="s">
        <v>23</v>
      </c>
      <c r="B59" s="22" t="s">
        <v>23</v>
      </c>
      <c r="C59" s="22" t="s">
        <v>23</v>
      </c>
      <c r="D59" s="26" t="s">
        <v>23</v>
      </c>
      <c r="E59" s="28" t="s">
        <v>23</v>
      </c>
      <c r="F59" s="6"/>
      <c r="G59" s="20" t="s">
        <v>23</v>
      </c>
      <c r="H59" s="5"/>
      <c r="I59" s="25" t="s">
        <v>23</v>
      </c>
      <c r="J59" s="5"/>
      <c r="K59" s="84">
        <f t="shared" si="123"/>
        <v>0</v>
      </c>
      <c r="L59" s="85"/>
      <c r="M59" s="84" t="s">
        <v>23</v>
      </c>
      <c r="N59" s="84" t="e">
        <f t="shared" si="124"/>
        <v>#DIV/0!</v>
      </c>
      <c r="O59" s="34"/>
      <c r="P59" s="94" t="s">
        <v>23</v>
      </c>
      <c r="Q59" s="5"/>
      <c r="R59" s="25" t="s">
        <v>23</v>
      </c>
      <c r="S59" s="5"/>
      <c r="T59" s="20" t="s">
        <v>23</v>
      </c>
      <c r="U59" s="85"/>
      <c r="V59" s="84" t="s">
        <v>23</v>
      </c>
      <c r="W59" s="35"/>
      <c r="X59" s="84"/>
      <c r="Y59" s="84"/>
      <c r="Z59" s="68"/>
      <c r="AA59" s="20" t="s">
        <v>23</v>
      </c>
      <c r="AB59" s="43"/>
      <c r="AC59" s="20" t="s">
        <v>23</v>
      </c>
      <c r="AD59" s="5"/>
      <c r="AE59" s="84"/>
      <c r="AF59" s="85"/>
      <c r="AG59" s="84" t="s">
        <v>23</v>
      </c>
      <c r="AH59" s="35"/>
      <c r="AI59" s="84"/>
      <c r="AJ59" s="35"/>
      <c r="AK59" s="34"/>
      <c r="AL59" s="20" t="s">
        <v>23</v>
      </c>
      <c r="AN59" s="20" t="s">
        <v>23</v>
      </c>
      <c r="AP59" s="84">
        <f t="shared" si="125"/>
        <v>0</v>
      </c>
      <c r="AR59" s="84" t="s">
        <v>23</v>
      </c>
      <c r="AT59" s="44">
        <f t="shared" si="126"/>
        <v>0</v>
      </c>
      <c r="AU59" s="86" t="e">
        <f t="shared" si="127"/>
        <v>#DIV/0!</v>
      </c>
      <c r="AV59" s="33"/>
      <c r="AW59" s="20" t="s">
        <v>23</v>
      </c>
      <c r="AX59" s="57"/>
      <c r="AY59" s="25" t="s">
        <v>23</v>
      </c>
      <c r="AZ59" s="57"/>
      <c r="BA59" s="25" t="s">
        <v>23</v>
      </c>
      <c r="BC59" s="84" t="s">
        <v>23</v>
      </c>
      <c r="BE59" s="44">
        <f t="shared" si="128"/>
        <v>0</v>
      </c>
      <c r="BF59" s="55" t="e">
        <f t="shared" si="129"/>
        <v>#DIV/0!</v>
      </c>
      <c r="BG59" s="33"/>
      <c r="BH59" s="20" t="s">
        <v>23</v>
      </c>
      <c r="BI59" s="57"/>
      <c r="BJ59" s="25" t="s">
        <v>23</v>
      </c>
      <c r="BK59" s="57"/>
      <c r="BL59" s="20">
        <f t="shared" si="130"/>
        <v>0</v>
      </c>
      <c r="BM59" s="16"/>
      <c r="BN59" s="84" t="s">
        <v>23</v>
      </c>
      <c r="BP59" s="44">
        <f t="shared" si="131"/>
        <v>0</v>
      </c>
      <c r="BQ59" s="55" t="e">
        <f t="shared" si="132"/>
        <v>#DIV/0!</v>
      </c>
      <c r="BR59" s="33"/>
      <c r="BS59" s="20" t="s">
        <v>23</v>
      </c>
      <c r="BT59" s="57"/>
      <c r="BU59" s="20" t="s">
        <v>23</v>
      </c>
      <c r="BV59" s="57"/>
      <c r="BW59" s="20">
        <f t="shared" si="133"/>
        <v>0</v>
      </c>
      <c r="BX59" s="16"/>
      <c r="BY59" s="84" t="s">
        <v>23</v>
      </c>
      <c r="BZ59" s="5"/>
      <c r="CA59" s="44">
        <f t="shared" si="134"/>
        <v>0</v>
      </c>
      <c r="CB59" s="55" t="e">
        <f t="shared" si="135"/>
        <v>#DIV/0!</v>
      </c>
      <c r="CC59" s="33"/>
      <c r="CD59" s="20" t="s">
        <v>23</v>
      </c>
      <c r="CE59" s="75"/>
      <c r="CF59" s="25" t="s">
        <v>23</v>
      </c>
      <c r="CG59" s="75"/>
      <c r="CH59" s="25" t="s">
        <v>23</v>
      </c>
      <c r="CI59" s="16"/>
      <c r="CJ59" s="84" t="s">
        <v>23</v>
      </c>
      <c r="CK59" s="5"/>
      <c r="CL59" s="44">
        <f t="shared" si="136"/>
        <v>0</v>
      </c>
      <c r="CM59" s="55" t="e">
        <f t="shared" si="137"/>
        <v>#DIV/0!</v>
      </c>
    </row>
  </sheetData>
  <sortState ref="B6:M24">
    <sortCondition descending="1" ref="M6:M24"/>
  </sortState>
  <mergeCells count="48">
    <mergeCell ref="CD2:CJ2"/>
    <mergeCell ref="CL2:CL5"/>
    <mergeCell ref="CD4:CD5"/>
    <mergeCell ref="CF4:CF5"/>
    <mergeCell ref="CH4:CH5"/>
    <mergeCell ref="CJ4:CJ5"/>
    <mergeCell ref="AW2:BC2"/>
    <mergeCell ref="BE2:BE5"/>
    <mergeCell ref="AW4:AW5"/>
    <mergeCell ref="AY4:AY5"/>
    <mergeCell ref="BA4:BA5"/>
    <mergeCell ref="BC4:BC5"/>
    <mergeCell ref="B1:I1"/>
    <mergeCell ref="G4:G5"/>
    <mergeCell ref="I4:I5"/>
    <mergeCell ref="K4:K5"/>
    <mergeCell ref="M4:M5"/>
    <mergeCell ref="G2:M2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  <mergeCell ref="AL2:AR2"/>
    <mergeCell ref="AT2:AT5"/>
    <mergeCell ref="AL4:AL5"/>
    <mergeCell ref="AN4:AN5"/>
    <mergeCell ref="AP4:AP5"/>
    <mergeCell ref="AR4:AR5"/>
    <mergeCell ref="BH2:BN2"/>
    <mergeCell ref="BP2:BP5"/>
    <mergeCell ref="BH4:BH5"/>
    <mergeCell ref="BJ4:BJ5"/>
    <mergeCell ref="BL4:BL5"/>
    <mergeCell ref="BN4:BN5"/>
    <mergeCell ref="BS2:BY2"/>
    <mergeCell ref="CA2:CA5"/>
    <mergeCell ref="BS4:BS5"/>
    <mergeCell ref="BU4:BU5"/>
    <mergeCell ref="BW4:BW5"/>
    <mergeCell ref="BY4:BY5"/>
  </mergeCells>
  <conditionalFormatting sqref="F52:F59 F6:F47">
    <cfRule type="cellIs" dxfId="15" priority="35" operator="between">
      <formula>36</formula>
      <formula>80</formula>
    </cfRule>
  </conditionalFormatting>
  <conditionalFormatting sqref="F52:F59 F6:F47">
    <cfRule type="cellIs" dxfId="14" priority="32" operator="between">
      <formula>36</formula>
      <formula>99</formula>
    </cfRule>
    <cfRule type="cellIs" dxfId="13" priority="33" operator="between">
      <formula>30</formula>
      <formula>35.99</formula>
    </cfRule>
    <cfRule type="cellIs" dxfId="12" priority="34" operator="between">
      <formula>25</formula>
      <formula>29.99</formula>
    </cfRule>
  </conditionalFormatting>
  <conditionalFormatting sqref="P52:P59 R52:R59 P6:P47 R6:R47">
    <cfRule type="cellIs" dxfId="11" priority="21" operator="between">
      <formula>36</formula>
      <formula>100</formula>
    </cfRule>
  </conditionalFormatting>
  <conditionalFormatting sqref="P52:P59 P6:P47">
    <cfRule type="cellIs" dxfId="10" priority="13" operator="between">
      <formula>18</formula>
      <formula>24</formula>
    </cfRule>
    <cfRule type="cellIs" dxfId="9" priority="14" operator="between">
      <formula>36</formula>
      <formula>100</formula>
    </cfRule>
    <cfRule type="cellIs" dxfId="8" priority="15" operator="between">
      <formula>30</formula>
      <formula>35</formula>
    </cfRule>
    <cfRule type="cellIs" priority="16" operator="between">
      <formula>30</formula>
      <formula>30</formula>
    </cfRule>
    <cfRule type="cellIs" dxfId="7" priority="17" operator="between">
      <formula>30</formula>
      <formula>30</formula>
    </cfRule>
    <cfRule type="cellIs" dxfId="6" priority="18" operator="between">
      <formula>30</formula>
      <formula>30</formula>
    </cfRule>
    <cfRule type="cellIs" dxfId="5" priority="19" operator="between">
      <formula>30</formula>
      <formula>35</formula>
    </cfRule>
    <cfRule type="cellIs" dxfId="4" priority="20" operator="between">
      <formula>25</formula>
      <formula>29</formula>
    </cfRule>
  </conditionalFormatting>
  <conditionalFormatting sqref="R52:R59 R6:R47">
    <cfRule type="cellIs" dxfId="3" priority="9" operator="between">
      <formula>36</formula>
      <formula>100</formula>
    </cfRule>
    <cfRule type="cellIs" dxfId="2" priority="10" operator="between">
      <formula>30</formula>
      <formula>35</formula>
    </cfRule>
    <cfRule type="cellIs" dxfId="1" priority="11" operator="between">
      <formula>25</formula>
      <formula>29</formula>
    </cfRule>
    <cfRule type="cellIs" dxfId="0" priority="12" operator="between">
      <formula>18</formula>
      <formula>24</formula>
    </cfRule>
  </conditionalFormatting>
  <pageMargins left="0" right="0" top="0.39370078740157483" bottom="0.39370078740157483" header="0.31496062992125984" footer="0.31496062992125984"/>
  <pageSetup paperSize="9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R42"/>
  <sheetViews>
    <sheetView zoomScale="70" zoomScaleNormal="70" workbookViewId="0">
      <selection activeCell="Q32" sqref="Q32"/>
    </sheetView>
  </sheetViews>
  <sheetFormatPr baseColWidth="10" defaultRowHeight="15"/>
  <cols>
    <col min="1" max="1" width="3.5703125" bestFit="1" customWidth="1"/>
    <col min="2" max="2" width="15.5703125" customWidth="1"/>
    <col min="3" max="3" width="11" bestFit="1" customWidth="1"/>
    <col min="4" max="4" width="7.7109375" style="71" customWidth="1"/>
    <col min="5" max="5" width="19.7109375" bestFit="1" customWidth="1"/>
    <col min="6" max="13" width="8.28515625" style="16" customWidth="1"/>
    <col min="14" max="14" width="1.28515625" customWidth="1"/>
    <col min="15" max="15" width="7.5703125" style="16" customWidth="1"/>
  </cols>
  <sheetData>
    <row r="1" spans="1:18">
      <c r="B1" s="147" t="s">
        <v>204</v>
      </c>
      <c r="C1" s="147"/>
      <c r="D1" s="147"/>
      <c r="E1" s="147"/>
      <c r="F1" s="16" t="s">
        <v>0</v>
      </c>
      <c r="G1" s="16" t="s">
        <v>1</v>
      </c>
      <c r="H1" s="16" t="s">
        <v>2</v>
      </c>
      <c r="I1" s="16" t="s">
        <v>3</v>
      </c>
      <c r="J1" s="16" t="s">
        <v>4</v>
      </c>
      <c r="K1" s="16" t="s">
        <v>5</v>
      </c>
      <c r="L1" s="16" t="s">
        <v>6</v>
      </c>
      <c r="M1" s="16" t="s">
        <v>7</v>
      </c>
      <c r="O1" s="16" t="s">
        <v>27</v>
      </c>
    </row>
    <row r="2" spans="1:18">
      <c r="B2" s="148"/>
      <c r="C2" s="148"/>
      <c r="D2" s="148"/>
      <c r="E2" s="148"/>
      <c r="F2" s="16" t="s">
        <v>91</v>
      </c>
      <c r="G2" s="16" t="s">
        <v>91</v>
      </c>
      <c r="H2" s="16" t="s">
        <v>91</v>
      </c>
      <c r="I2" s="16" t="s">
        <v>91</v>
      </c>
      <c r="J2" s="16" t="s">
        <v>91</v>
      </c>
      <c r="K2" s="16" t="s">
        <v>91</v>
      </c>
      <c r="L2" s="16" t="s">
        <v>91</v>
      </c>
      <c r="M2" s="16" t="s">
        <v>91</v>
      </c>
      <c r="O2" s="16" t="s">
        <v>23</v>
      </c>
    </row>
    <row r="3" spans="1:18" ht="15.75">
      <c r="A3" t="s">
        <v>0</v>
      </c>
      <c r="B3" s="22" t="s">
        <v>51</v>
      </c>
      <c r="C3" s="22" t="s">
        <v>50</v>
      </c>
      <c r="D3" s="26">
        <v>37832</v>
      </c>
      <c r="E3" s="28" t="s">
        <v>33</v>
      </c>
      <c r="F3" s="56">
        <v>25</v>
      </c>
      <c r="G3" s="56">
        <v>24</v>
      </c>
      <c r="H3" s="95">
        <v>24</v>
      </c>
      <c r="I3" s="76" t="s">
        <v>23</v>
      </c>
      <c r="J3" s="60" t="s">
        <v>23</v>
      </c>
      <c r="K3" s="76" t="s">
        <v>23</v>
      </c>
      <c r="L3" s="76" t="s">
        <v>23</v>
      </c>
      <c r="M3" s="56" t="s">
        <v>23</v>
      </c>
      <c r="O3" s="56">
        <f>SUM(F3:G3)</f>
        <v>49</v>
      </c>
    </row>
    <row r="4" spans="1:18" ht="15.75">
      <c r="A4" t="s">
        <v>1</v>
      </c>
      <c r="B4" s="22" t="s">
        <v>37</v>
      </c>
      <c r="C4" s="22" t="s">
        <v>38</v>
      </c>
      <c r="D4" s="26">
        <v>37751</v>
      </c>
      <c r="E4" s="27" t="s">
        <v>33</v>
      </c>
      <c r="F4" s="56">
        <v>23</v>
      </c>
      <c r="G4" s="56">
        <v>25</v>
      </c>
      <c r="H4" s="95">
        <v>20</v>
      </c>
      <c r="I4" s="76" t="s">
        <v>23</v>
      </c>
      <c r="J4" s="60" t="s">
        <v>23</v>
      </c>
      <c r="K4" s="76" t="s">
        <v>23</v>
      </c>
      <c r="L4" s="76" t="s">
        <v>23</v>
      </c>
      <c r="M4" s="56" t="s">
        <v>23</v>
      </c>
      <c r="O4" s="56">
        <f>SUM(F4:G4)</f>
        <v>48</v>
      </c>
    </row>
    <row r="5" spans="1:18" ht="15.75">
      <c r="A5" t="s">
        <v>2</v>
      </c>
      <c r="B5" s="22" t="s">
        <v>94</v>
      </c>
      <c r="C5" s="22" t="s">
        <v>95</v>
      </c>
      <c r="D5" s="125">
        <v>48946</v>
      </c>
      <c r="E5" s="27" t="s">
        <v>33</v>
      </c>
      <c r="F5" s="95">
        <v>20</v>
      </c>
      <c r="G5" s="56">
        <v>22</v>
      </c>
      <c r="H5" s="56">
        <v>23</v>
      </c>
      <c r="I5" s="76" t="s">
        <v>23</v>
      </c>
      <c r="J5" s="60" t="s">
        <v>23</v>
      </c>
      <c r="K5" s="76" t="s">
        <v>23</v>
      </c>
      <c r="L5" s="76" t="s">
        <v>23</v>
      </c>
      <c r="M5" s="56" t="s">
        <v>23</v>
      </c>
      <c r="O5" s="56">
        <f>SUM(G5:H5)</f>
        <v>45</v>
      </c>
    </row>
    <row r="6" spans="1:18" ht="15.75">
      <c r="A6" t="s">
        <v>3</v>
      </c>
      <c r="B6" s="22" t="s">
        <v>120</v>
      </c>
      <c r="C6" s="22" t="s">
        <v>121</v>
      </c>
      <c r="D6" s="80">
        <v>33608</v>
      </c>
      <c r="E6" s="28" t="s">
        <v>122</v>
      </c>
      <c r="F6" s="56">
        <v>24</v>
      </c>
      <c r="G6" s="95" t="s">
        <v>23</v>
      </c>
      <c r="H6" s="56">
        <v>20</v>
      </c>
      <c r="I6" s="76" t="s">
        <v>23</v>
      </c>
      <c r="J6" s="60" t="s">
        <v>23</v>
      </c>
      <c r="K6" s="76" t="s">
        <v>23</v>
      </c>
      <c r="L6" s="76" t="s">
        <v>23</v>
      </c>
      <c r="M6" s="56" t="s">
        <v>23</v>
      </c>
      <c r="O6" s="56">
        <f>SUM(F6,H6)</f>
        <v>44</v>
      </c>
      <c r="Q6" s="146" t="s">
        <v>195</v>
      </c>
      <c r="R6" s="146"/>
    </row>
    <row r="7" spans="1:18">
      <c r="A7" t="s">
        <v>4</v>
      </c>
      <c r="B7" s="48" t="s">
        <v>64</v>
      </c>
      <c r="C7" s="48" t="s">
        <v>65</v>
      </c>
      <c r="D7" s="40"/>
      <c r="E7" s="70" t="s">
        <v>33</v>
      </c>
      <c r="F7" s="95" t="s">
        <v>23</v>
      </c>
      <c r="G7" s="56">
        <v>18</v>
      </c>
      <c r="H7" s="56">
        <v>25</v>
      </c>
      <c r="I7" s="76" t="s">
        <v>23</v>
      </c>
      <c r="J7" s="60" t="s">
        <v>23</v>
      </c>
      <c r="K7" s="76" t="s">
        <v>23</v>
      </c>
      <c r="L7" s="76" t="s">
        <v>23</v>
      </c>
      <c r="M7" s="56" t="s">
        <v>23</v>
      </c>
      <c r="O7" s="56">
        <f>SUM(G7:H7)</f>
        <v>43</v>
      </c>
      <c r="Q7" s="146"/>
      <c r="R7" s="146"/>
    </row>
    <row r="8" spans="1:18" ht="15.75">
      <c r="A8" t="s">
        <v>5</v>
      </c>
      <c r="B8" s="22" t="s">
        <v>54</v>
      </c>
      <c r="C8" s="22" t="s">
        <v>55</v>
      </c>
      <c r="D8" s="26">
        <v>48942</v>
      </c>
      <c r="E8" s="28" t="s">
        <v>33</v>
      </c>
      <c r="F8" s="56">
        <v>17</v>
      </c>
      <c r="G8" s="56">
        <v>23</v>
      </c>
      <c r="H8" s="95" t="s">
        <v>23</v>
      </c>
      <c r="I8" s="76" t="s">
        <v>23</v>
      </c>
      <c r="J8" s="60" t="s">
        <v>23</v>
      </c>
      <c r="K8" s="76" t="s">
        <v>23</v>
      </c>
      <c r="L8" s="76" t="s">
        <v>23</v>
      </c>
      <c r="M8" s="56" t="s">
        <v>23</v>
      </c>
      <c r="O8" s="56">
        <f>SUM(F8:G8)</f>
        <v>40</v>
      </c>
    </row>
    <row r="9" spans="1:18" ht="15.75">
      <c r="A9" t="s">
        <v>6</v>
      </c>
      <c r="B9" s="58" t="s">
        <v>43</v>
      </c>
      <c r="C9" s="22" t="s">
        <v>44</v>
      </c>
      <c r="D9" s="80" t="s">
        <v>23</v>
      </c>
      <c r="E9" s="28" t="s">
        <v>71</v>
      </c>
      <c r="F9" s="95" t="s">
        <v>23</v>
      </c>
      <c r="G9" s="56">
        <v>22</v>
      </c>
      <c r="H9" s="56">
        <v>17</v>
      </c>
      <c r="I9" s="76" t="s">
        <v>23</v>
      </c>
      <c r="J9" s="60" t="s">
        <v>23</v>
      </c>
      <c r="K9" s="76" t="s">
        <v>23</v>
      </c>
      <c r="L9" s="76" t="s">
        <v>23</v>
      </c>
      <c r="M9" s="56" t="s">
        <v>23</v>
      </c>
      <c r="O9" s="56">
        <f>SUM(G9:H9)</f>
        <v>39</v>
      </c>
    </row>
    <row r="10" spans="1:18" ht="15.75">
      <c r="A10" t="s">
        <v>7</v>
      </c>
      <c r="B10" s="22" t="s">
        <v>41</v>
      </c>
      <c r="C10" s="22" t="s">
        <v>42</v>
      </c>
      <c r="D10" s="26">
        <v>3602</v>
      </c>
      <c r="E10" s="27" t="s">
        <v>33</v>
      </c>
      <c r="F10" s="56">
        <v>18</v>
      </c>
      <c r="G10" s="95">
        <v>7</v>
      </c>
      <c r="H10" s="56">
        <v>20</v>
      </c>
      <c r="I10" s="76" t="s">
        <v>23</v>
      </c>
      <c r="J10" s="60" t="s">
        <v>23</v>
      </c>
      <c r="K10" s="76" t="s">
        <v>23</v>
      </c>
      <c r="L10" s="76" t="s">
        <v>23</v>
      </c>
      <c r="M10" s="56" t="s">
        <v>23</v>
      </c>
      <c r="O10" s="56">
        <f>SUM(F10,H10)</f>
        <v>38</v>
      </c>
    </row>
    <row r="11" spans="1:18" ht="15.75">
      <c r="A11" t="s">
        <v>23</v>
      </c>
      <c r="B11" s="22" t="s">
        <v>100</v>
      </c>
      <c r="C11" s="22" t="s">
        <v>101</v>
      </c>
      <c r="D11" s="26" t="s">
        <v>23</v>
      </c>
      <c r="E11" s="28" t="s">
        <v>63</v>
      </c>
      <c r="F11" s="95">
        <v>13</v>
      </c>
      <c r="G11" s="56">
        <v>15</v>
      </c>
      <c r="H11" s="56">
        <v>23</v>
      </c>
      <c r="I11" s="76" t="s">
        <v>23</v>
      </c>
      <c r="J11" s="60" t="s">
        <v>23</v>
      </c>
      <c r="K11" s="76" t="s">
        <v>23</v>
      </c>
      <c r="L11" s="76" t="s">
        <v>23</v>
      </c>
      <c r="M11" s="56" t="s">
        <v>23</v>
      </c>
      <c r="O11" s="56">
        <f>SUM(G11:H11)</f>
        <v>38</v>
      </c>
    </row>
    <row r="12" spans="1:18" ht="15.75">
      <c r="A12" t="s">
        <v>9</v>
      </c>
      <c r="B12" s="22" t="s">
        <v>61</v>
      </c>
      <c r="C12" s="22" t="s">
        <v>62</v>
      </c>
      <c r="D12" s="26">
        <v>35539</v>
      </c>
      <c r="E12" s="27" t="s">
        <v>63</v>
      </c>
      <c r="F12" s="56">
        <v>23</v>
      </c>
      <c r="G12" s="95" t="s">
        <v>23</v>
      </c>
      <c r="H12" s="56">
        <v>14</v>
      </c>
      <c r="I12" s="76" t="s">
        <v>23</v>
      </c>
      <c r="J12" s="60" t="s">
        <v>23</v>
      </c>
      <c r="K12" s="76" t="s">
        <v>23</v>
      </c>
      <c r="L12" s="76" t="s">
        <v>23</v>
      </c>
      <c r="M12" s="56" t="s">
        <v>23</v>
      </c>
      <c r="O12" s="56">
        <f>SUM(F12,H12)</f>
        <v>37</v>
      </c>
    </row>
    <row r="13" spans="1:18" ht="15.75">
      <c r="A13" t="s">
        <v>10</v>
      </c>
      <c r="B13" s="22" t="s">
        <v>48</v>
      </c>
      <c r="C13" s="22" t="s">
        <v>49</v>
      </c>
      <c r="D13" s="26">
        <v>66285</v>
      </c>
      <c r="E13" s="28" t="s">
        <v>45</v>
      </c>
      <c r="F13" s="56">
        <v>21</v>
      </c>
      <c r="G13" s="95" t="s">
        <v>23</v>
      </c>
      <c r="H13" s="56">
        <v>14</v>
      </c>
      <c r="I13" s="76" t="s">
        <v>23</v>
      </c>
      <c r="J13" s="60" t="s">
        <v>23</v>
      </c>
      <c r="K13" s="76" t="s">
        <v>23</v>
      </c>
      <c r="L13" s="76" t="s">
        <v>23</v>
      </c>
      <c r="M13" s="56" t="s">
        <v>23</v>
      </c>
      <c r="O13" s="56">
        <f>SUM(F13,H13)</f>
        <v>35</v>
      </c>
    </row>
    <row r="14" spans="1:18" ht="15.75">
      <c r="A14" t="s">
        <v>11</v>
      </c>
      <c r="B14" s="22" t="s">
        <v>126</v>
      </c>
      <c r="C14" s="22" t="s">
        <v>127</v>
      </c>
      <c r="D14" s="26">
        <v>66101</v>
      </c>
      <c r="E14" s="28" t="s">
        <v>125</v>
      </c>
      <c r="F14" s="56">
        <v>13</v>
      </c>
      <c r="G14" s="56">
        <v>20</v>
      </c>
      <c r="H14" s="95">
        <v>6</v>
      </c>
      <c r="I14" s="76" t="s">
        <v>23</v>
      </c>
      <c r="J14" s="60" t="s">
        <v>23</v>
      </c>
      <c r="K14" s="76" t="s">
        <v>23</v>
      </c>
      <c r="L14" s="76" t="s">
        <v>23</v>
      </c>
      <c r="M14" s="56" t="s">
        <v>23</v>
      </c>
      <c r="O14" s="56">
        <f>SUM(F14:G14)</f>
        <v>33</v>
      </c>
    </row>
    <row r="15" spans="1:18" ht="15.75">
      <c r="A15" t="s">
        <v>23</v>
      </c>
      <c r="B15" s="22" t="s">
        <v>39</v>
      </c>
      <c r="C15" s="22" t="s">
        <v>40</v>
      </c>
      <c r="D15" s="26">
        <v>38641</v>
      </c>
      <c r="E15" s="27" t="s">
        <v>33</v>
      </c>
      <c r="F15" s="56">
        <v>19</v>
      </c>
      <c r="G15" s="95">
        <v>11</v>
      </c>
      <c r="H15" s="56">
        <v>14</v>
      </c>
      <c r="I15" s="76" t="s">
        <v>23</v>
      </c>
      <c r="J15" s="60" t="s">
        <v>23</v>
      </c>
      <c r="K15" s="76" t="s">
        <v>23</v>
      </c>
      <c r="L15" s="76" t="s">
        <v>23</v>
      </c>
      <c r="M15" s="56" t="s">
        <v>23</v>
      </c>
      <c r="O15" s="56">
        <f>SUM(F15,H15)</f>
        <v>33</v>
      </c>
    </row>
    <row r="16" spans="1:18" ht="15.75">
      <c r="A16" t="s">
        <v>13</v>
      </c>
      <c r="B16" s="22" t="s">
        <v>66</v>
      </c>
      <c r="C16" s="22" t="s">
        <v>67</v>
      </c>
      <c r="D16" s="26">
        <v>41340</v>
      </c>
      <c r="E16" s="28" t="s">
        <v>68</v>
      </c>
      <c r="F16" s="95">
        <v>10</v>
      </c>
      <c r="G16" s="56">
        <v>15</v>
      </c>
      <c r="H16" s="56">
        <v>17</v>
      </c>
      <c r="I16" s="76" t="s">
        <v>23</v>
      </c>
      <c r="J16" s="60" t="s">
        <v>23</v>
      </c>
      <c r="K16" s="76" t="s">
        <v>23</v>
      </c>
      <c r="L16" s="76" t="s">
        <v>23</v>
      </c>
      <c r="M16" s="56" t="s">
        <v>23</v>
      </c>
      <c r="O16" s="56">
        <f>SUM(G16:H16)</f>
        <v>32</v>
      </c>
    </row>
    <row r="17" spans="1:15" ht="15.75">
      <c r="A17" t="s">
        <v>14</v>
      </c>
      <c r="B17" s="22" t="s">
        <v>52</v>
      </c>
      <c r="C17" s="22" t="s">
        <v>53</v>
      </c>
      <c r="D17" s="26">
        <v>66085</v>
      </c>
      <c r="E17" s="28" t="s">
        <v>33</v>
      </c>
      <c r="F17" s="56">
        <v>8</v>
      </c>
      <c r="G17" s="95" t="s">
        <v>23</v>
      </c>
      <c r="H17" s="56">
        <v>23</v>
      </c>
      <c r="I17" s="76" t="s">
        <v>23</v>
      </c>
      <c r="J17" s="60" t="s">
        <v>23</v>
      </c>
      <c r="K17" s="76" t="s">
        <v>23</v>
      </c>
      <c r="L17" s="76" t="s">
        <v>23</v>
      </c>
      <c r="M17" s="56" t="s">
        <v>23</v>
      </c>
      <c r="O17" s="56">
        <f>SUM(F17,H17)</f>
        <v>31</v>
      </c>
    </row>
    <row r="18" spans="1:15" ht="15.75">
      <c r="A18" t="s">
        <v>15</v>
      </c>
      <c r="B18" s="22" t="s">
        <v>93</v>
      </c>
      <c r="C18" s="22" t="s">
        <v>83</v>
      </c>
      <c r="D18" s="26">
        <v>35214</v>
      </c>
      <c r="E18" s="27" t="s">
        <v>71</v>
      </c>
      <c r="F18" s="95">
        <v>9</v>
      </c>
      <c r="G18" s="56">
        <v>13</v>
      </c>
      <c r="H18" s="56">
        <v>17</v>
      </c>
      <c r="I18" s="76" t="s">
        <v>23</v>
      </c>
      <c r="J18" s="60" t="s">
        <v>23</v>
      </c>
      <c r="K18" s="76" t="s">
        <v>23</v>
      </c>
      <c r="L18" s="76" t="s">
        <v>23</v>
      </c>
      <c r="M18" s="56" t="s">
        <v>23</v>
      </c>
      <c r="O18" s="56">
        <f>SUM(G18:H18)</f>
        <v>30</v>
      </c>
    </row>
    <row r="19" spans="1:15" ht="15.75">
      <c r="A19" t="s">
        <v>16</v>
      </c>
      <c r="B19" s="58" t="s">
        <v>174</v>
      </c>
      <c r="C19" s="22" t="s">
        <v>175</v>
      </c>
      <c r="D19" s="80" t="s">
        <v>23</v>
      </c>
      <c r="E19" s="28" t="s">
        <v>176</v>
      </c>
      <c r="F19" s="95" t="s">
        <v>23</v>
      </c>
      <c r="G19" s="56">
        <v>20</v>
      </c>
      <c r="H19" s="56">
        <v>8</v>
      </c>
      <c r="I19" s="76" t="s">
        <v>23</v>
      </c>
      <c r="J19" s="60" t="s">
        <v>23</v>
      </c>
      <c r="K19" s="76" t="s">
        <v>23</v>
      </c>
      <c r="L19" s="76" t="s">
        <v>23</v>
      </c>
      <c r="M19" s="56" t="s">
        <v>23</v>
      </c>
      <c r="O19" s="56">
        <f>SUM(G19:H19)</f>
        <v>28</v>
      </c>
    </row>
    <row r="20" spans="1:15" ht="15.75">
      <c r="A20" t="s">
        <v>17</v>
      </c>
      <c r="B20" s="58" t="s">
        <v>179</v>
      </c>
      <c r="C20" s="22" t="s">
        <v>180</v>
      </c>
      <c r="D20" s="80" t="s">
        <v>23</v>
      </c>
      <c r="E20" s="28" t="s">
        <v>125</v>
      </c>
      <c r="F20" s="95" t="s">
        <v>23</v>
      </c>
      <c r="G20" s="56">
        <v>13</v>
      </c>
      <c r="H20" s="56">
        <v>14</v>
      </c>
      <c r="I20" s="76" t="s">
        <v>23</v>
      </c>
      <c r="J20" s="60" t="s">
        <v>23</v>
      </c>
      <c r="K20" s="76" t="s">
        <v>23</v>
      </c>
      <c r="L20" s="76" t="s">
        <v>23</v>
      </c>
      <c r="M20" s="56" t="s">
        <v>23</v>
      </c>
      <c r="O20" s="56">
        <f>SUM(G20:H20)</f>
        <v>27</v>
      </c>
    </row>
    <row r="21" spans="1:15" ht="15.75">
      <c r="A21" t="s">
        <v>18</v>
      </c>
      <c r="B21" s="58" t="s">
        <v>177</v>
      </c>
      <c r="C21" s="22" t="s">
        <v>178</v>
      </c>
      <c r="D21" s="80" t="s">
        <v>23</v>
      </c>
      <c r="E21" s="28" t="s">
        <v>176</v>
      </c>
      <c r="F21" s="95" t="s">
        <v>23</v>
      </c>
      <c r="G21" s="56">
        <v>18</v>
      </c>
      <c r="H21" s="56">
        <v>5</v>
      </c>
      <c r="I21" s="76" t="s">
        <v>23</v>
      </c>
      <c r="J21" s="60" t="s">
        <v>23</v>
      </c>
      <c r="K21" s="76" t="s">
        <v>23</v>
      </c>
      <c r="L21" s="76" t="s">
        <v>23</v>
      </c>
      <c r="M21" s="56" t="s">
        <v>23</v>
      </c>
      <c r="O21" s="56">
        <f>SUM(G21:H21)</f>
        <v>23</v>
      </c>
    </row>
    <row r="22" spans="1:15" ht="15.75">
      <c r="A22" t="s">
        <v>23</v>
      </c>
      <c r="B22" s="58" t="s">
        <v>56</v>
      </c>
      <c r="C22" s="22" t="s">
        <v>57</v>
      </c>
      <c r="D22" s="80" t="s">
        <v>23</v>
      </c>
      <c r="E22" s="28" t="s">
        <v>33</v>
      </c>
      <c r="F22" s="95" t="s">
        <v>23</v>
      </c>
      <c r="G22" s="56">
        <v>16</v>
      </c>
      <c r="H22" s="56">
        <v>7</v>
      </c>
      <c r="I22" s="76" t="s">
        <v>23</v>
      </c>
      <c r="J22" s="60" t="s">
        <v>23</v>
      </c>
      <c r="K22" s="76" t="s">
        <v>23</v>
      </c>
      <c r="L22" s="76" t="s">
        <v>23</v>
      </c>
      <c r="M22" s="56" t="s">
        <v>23</v>
      </c>
      <c r="O22" s="56">
        <f>SUM(G22:H22)</f>
        <v>23</v>
      </c>
    </row>
    <row r="23" spans="1:15" ht="15.75">
      <c r="A23" t="s">
        <v>20</v>
      </c>
      <c r="B23" s="22" t="s">
        <v>100</v>
      </c>
      <c r="C23" s="22" t="s">
        <v>44</v>
      </c>
      <c r="D23" s="26" t="s">
        <v>23</v>
      </c>
      <c r="E23" s="23" t="s">
        <v>132</v>
      </c>
      <c r="F23" s="56">
        <v>7</v>
      </c>
      <c r="G23" s="95">
        <v>3</v>
      </c>
      <c r="H23" s="56">
        <v>14</v>
      </c>
      <c r="I23" s="76" t="s">
        <v>23</v>
      </c>
      <c r="J23" s="60" t="s">
        <v>23</v>
      </c>
      <c r="K23" s="76" t="s">
        <v>23</v>
      </c>
      <c r="L23" s="76" t="s">
        <v>23</v>
      </c>
      <c r="M23" s="56" t="s">
        <v>23</v>
      </c>
      <c r="O23" s="56">
        <f>SUM(F23,H23)</f>
        <v>21</v>
      </c>
    </row>
    <row r="24" spans="1:15" ht="15.75">
      <c r="A24" t="s">
        <v>21</v>
      </c>
      <c r="B24" s="22" t="s">
        <v>79</v>
      </c>
      <c r="C24" s="22" t="s">
        <v>80</v>
      </c>
      <c r="D24" s="26">
        <v>66395</v>
      </c>
      <c r="E24" s="23" t="s">
        <v>132</v>
      </c>
      <c r="F24" s="56">
        <v>16</v>
      </c>
      <c r="G24" s="56" t="s">
        <v>23</v>
      </c>
      <c r="H24" s="95" t="s">
        <v>23</v>
      </c>
      <c r="I24" s="76" t="s">
        <v>23</v>
      </c>
      <c r="J24" s="60" t="s">
        <v>23</v>
      </c>
      <c r="K24" s="76" t="s">
        <v>23</v>
      </c>
      <c r="L24" s="76" t="s">
        <v>23</v>
      </c>
      <c r="M24" s="56" t="s">
        <v>23</v>
      </c>
      <c r="O24" s="56">
        <f>SUM(F24:G24)</f>
        <v>16</v>
      </c>
    </row>
    <row r="25" spans="1:15">
      <c r="A25" t="s">
        <v>23</v>
      </c>
      <c r="B25" s="74" t="s">
        <v>130</v>
      </c>
      <c r="C25" s="74" t="s">
        <v>47</v>
      </c>
      <c r="D25" s="26">
        <v>45662</v>
      </c>
      <c r="E25" s="28" t="s">
        <v>71</v>
      </c>
      <c r="F25" s="56">
        <v>16</v>
      </c>
      <c r="G25" s="56" t="s">
        <v>23</v>
      </c>
      <c r="H25" s="95" t="s">
        <v>23</v>
      </c>
      <c r="I25" s="76" t="s">
        <v>23</v>
      </c>
      <c r="J25" s="60" t="s">
        <v>23</v>
      </c>
      <c r="K25" s="76" t="s">
        <v>23</v>
      </c>
      <c r="L25" s="76" t="s">
        <v>23</v>
      </c>
      <c r="M25" s="56" t="s">
        <v>23</v>
      </c>
      <c r="O25" s="56">
        <f>SUM(F25:G25)</f>
        <v>16</v>
      </c>
    </row>
    <row r="26" spans="1:15" ht="15.75">
      <c r="A26" t="s">
        <v>23</v>
      </c>
      <c r="B26" s="22" t="s">
        <v>37</v>
      </c>
      <c r="C26" s="22" t="s">
        <v>137</v>
      </c>
      <c r="D26" s="26">
        <v>37750</v>
      </c>
      <c r="E26" s="23" t="s">
        <v>33</v>
      </c>
      <c r="F26" s="56">
        <v>16</v>
      </c>
      <c r="G26" s="56" t="s">
        <v>23</v>
      </c>
      <c r="H26" s="95" t="s">
        <v>23</v>
      </c>
      <c r="I26" s="76" t="s">
        <v>23</v>
      </c>
      <c r="J26" s="60" t="s">
        <v>23</v>
      </c>
      <c r="K26" s="76" t="s">
        <v>23</v>
      </c>
      <c r="L26" s="76" t="s">
        <v>23</v>
      </c>
      <c r="M26" s="56" t="s">
        <v>23</v>
      </c>
      <c r="O26" s="56">
        <f>SUM(F26:G26)</f>
        <v>16</v>
      </c>
    </row>
    <row r="27" spans="1:15" ht="15.75">
      <c r="A27" t="s">
        <v>23</v>
      </c>
      <c r="B27" s="22" t="s">
        <v>128</v>
      </c>
      <c r="C27" s="22" t="s">
        <v>129</v>
      </c>
      <c r="D27" s="26">
        <v>49335</v>
      </c>
      <c r="E27" s="28" t="s">
        <v>71</v>
      </c>
      <c r="F27" s="56">
        <v>13</v>
      </c>
      <c r="G27" s="56">
        <v>3</v>
      </c>
      <c r="H27" s="95" t="s">
        <v>23</v>
      </c>
      <c r="I27" s="76" t="s">
        <v>23</v>
      </c>
      <c r="J27" s="60" t="s">
        <v>23</v>
      </c>
      <c r="K27" s="76" t="s">
        <v>23</v>
      </c>
      <c r="L27" s="76" t="s">
        <v>23</v>
      </c>
      <c r="M27" s="56" t="s">
        <v>23</v>
      </c>
      <c r="O27" s="56">
        <f>SUM(F27:G27)</f>
        <v>16</v>
      </c>
    </row>
    <row r="28" spans="1:15" ht="15.75">
      <c r="A28" t="s">
        <v>23</v>
      </c>
      <c r="B28" s="22" t="s">
        <v>46</v>
      </c>
      <c r="C28" s="22" t="s">
        <v>47</v>
      </c>
      <c r="D28" s="26">
        <v>65947</v>
      </c>
      <c r="E28" s="28" t="s">
        <v>45</v>
      </c>
      <c r="F28" s="56">
        <v>7</v>
      </c>
      <c r="G28" s="95" t="s">
        <v>23</v>
      </c>
      <c r="H28" s="56">
        <v>9</v>
      </c>
      <c r="I28" s="76" t="s">
        <v>23</v>
      </c>
      <c r="J28" s="60" t="s">
        <v>23</v>
      </c>
      <c r="K28" s="76" t="s">
        <v>23</v>
      </c>
      <c r="L28" s="76" t="s">
        <v>23</v>
      </c>
      <c r="M28" s="56" t="s">
        <v>23</v>
      </c>
      <c r="O28" s="56">
        <f>SUM(F28,H28)</f>
        <v>16</v>
      </c>
    </row>
    <row r="29" spans="1:15" ht="15.75" customHeight="1">
      <c r="A29" t="s">
        <v>90</v>
      </c>
      <c r="B29" s="22" t="s">
        <v>135</v>
      </c>
      <c r="C29" s="22" t="s">
        <v>136</v>
      </c>
      <c r="D29" s="26" t="s">
        <v>23</v>
      </c>
      <c r="E29" s="23" t="s">
        <v>132</v>
      </c>
      <c r="F29" s="56">
        <v>5</v>
      </c>
      <c r="G29" s="56">
        <v>8</v>
      </c>
      <c r="H29" s="95">
        <v>4</v>
      </c>
      <c r="I29" s="76" t="s">
        <v>23</v>
      </c>
      <c r="J29" s="60" t="s">
        <v>23</v>
      </c>
      <c r="K29" s="76" t="s">
        <v>23</v>
      </c>
      <c r="L29" s="76" t="s">
        <v>23</v>
      </c>
      <c r="M29" s="56" t="s">
        <v>23</v>
      </c>
      <c r="O29" s="56">
        <f>SUM(F29:G29)</f>
        <v>13</v>
      </c>
    </row>
    <row r="30" spans="1:15" ht="15.75" customHeight="1">
      <c r="A30" t="s">
        <v>97</v>
      </c>
      <c r="B30" s="22" t="s">
        <v>133</v>
      </c>
      <c r="C30" s="22" t="s">
        <v>134</v>
      </c>
      <c r="D30" s="26">
        <v>37466</v>
      </c>
      <c r="E30" s="23" t="s">
        <v>132</v>
      </c>
      <c r="F30" s="56">
        <v>1</v>
      </c>
      <c r="G30" s="56">
        <v>10</v>
      </c>
      <c r="H30" s="95">
        <v>0</v>
      </c>
      <c r="I30" s="76" t="s">
        <v>23</v>
      </c>
      <c r="J30" s="60" t="s">
        <v>23</v>
      </c>
      <c r="K30" s="76" t="s">
        <v>23</v>
      </c>
      <c r="L30" s="76" t="s">
        <v>23</v>
      </c>
      <c r="M30" s="56" t="s">
        <v>23</v>
      </c>
      <c r="O30" s="56">
        <f>SUM(F30:G30)</f>
        <v>11</v>
      </c>
    </row>
    <row r="31" spans="1:15" ht="15.75" customHeight="1">
      <c r="A31" t="s">
        <v>102</v>
      </c>
      <c r="B31" s="58" t="s">
        <v>172</v>
      </c>
      <c r="C31" s="22" t="s">
        <v>194</v>
      </c>
      <c r="D31" s="80" t="s">
        <v>23</v>
      </c>
      <c r="E31" s="23" t="s">
        <v>132</v>
      </c>
      <c r="F31" s="56" t="s">
        <v>23</v>
      </c>
      <c r="G31" s="56">
        <v>10</v>
      </c>
      <c r="H31" s="95" t="s">
        <v>23</v>
      </c>
      <c r="I31" s="76" t="s">
        <v>23</v>
      </c>
      <c r="J31" s="60" t="s">
        <v>23</v>
      </c>
      <c r="K31" s="76" t="s">
        <v>23</v>
      </c>
      <c r="L31" s="76" t="s">
        <v>23</v>
      </c>
      <c r="M31" s="56" t="s">
        <v>23</v>
      </c>
      <c r="O31" s="56">
        <f>SUM(F31:G31)</f>
        <v>10</v>
      </c>
    </row>
    <row r="32" spans="1:15" ht="15.75" customHeight="1">
      <c r="A32" t="s">
        <v>23</v>
      </c>
      <c r="B32" s="22" t="s">
        <v>100</v>
      </c>
      <c r="C32" s="22" t="s">
        <v>83</v>
      </c>
      <c r="D32" s="26" t="s">
        <v>23</v>
      </c>
      <c r="E32" s="23" t="s">
        <v>132</v>
      </c>
      <c r="F32" s="95">
        <v>3</v>
      </c>
      <c r="G32" s="56">
        <v>7</v>
      </c>
      <c r="H32" s="56">
        <v>3</v>
      </c>
      <c r="I32" s="76" t="s">
        <v>23</v>
      </c>
      <c r="J32" s="60" t="s">
        <v>23</v>
      </c>
      <c r="K32" s="76" t="s">
        <v>23</v>
      </c>
      <c r="L32" s="76" t="s">
        <v>23</v>
      </c>
      <c r="M32" s="56" t="s">
        <v>23</v>
      </c>
      <c r="O32" s="56">
        <f>SUM(G32:H32)</f>
        <v>10</v>
      </c>
    </row>
    <row r="33" spans="1:15" ht="15.75" customHeight="1">
      <c r="A33" t="s">
        <v>107</v>
      </c>
      <c r="B33" s="58" t="s">
        <v>172</v>
      </c>
      <c r="C33" s="22" t="s">
        <v>173</v>
      </c>
      <c r="D33" s="80" t="s">
        <v>23</v>
      </c>
      <c r="E33" s="23" t="s">
        <v>132</v>
      </c>
      <c r="F33" s="56" t="s">
        <v>23</v>
      </c>
      <c r="G33" s="56">
        <v>7</v>
      </c>
      <c r="H33" s="95" t="s">
        <v>23</v>
      </c>
      <c r="I33" s="76" t="s">
        <v>23</v>
      </c>
      <c r="J33" s="60" t="s">
        <v>23</v>
      </c>
      <c r="K33" s="76" t="s">
        <v>23</v>
      </c>
      <c r="L33" s="76" t="s">
        <v>23</v>
      </c>
      <c r="M33" s="56" t="s">
        <v>23</v>
      </c>
      <c r="O33" s="56">
        <f>SUM(F33:G33)</f>
        <v>7</v>
      </c>
    </row>
    <row r="34" spans="1:15" ht="15.75" customHeight="1">
      <c r="A34" t="s">
        <v>112</v>
      </c>
      <c r="B34" s="22" t="s">
        <v>31</v>
      </c>
      <c r="C34" s="22" t="s">
        <v>32</v>
      </c>
      <c r="D34" s="26">
        <v>37834</v>
      </c>
      <c r="E34" s="27" t="s">
        <v>33</v>
      </c>
      <c r="F34" s="56">
        <v>4</v>
      </c>
      <c r="G34" s="56" t="s">
        <v>23</v>
      </c>
      <c r="H34" s="95" t="s">
        <v>23</v>
      </c>
      <c r="I34" s="76" t="s">
        <v>23</v>
      </c>
      <c r="J34" s="60" t="s">
        <v>23</v>
      </c>
      <c r="K34" s="76" t="s">
        <v>23</v>
      </c>
      <c r="L34" s="76" t="s">
        <v>23</v>
      </c>
      <c r="M34" s="56" t="s">
        <v>23</v>
      </c>
      <c r="O34" s="56">
        <f>SUM(F34:G34)</f>
        <v>4</v>
      </c>
    </row>
    <row r="35" spans="1:15" ht="15.75" customHeight="1">
      <c r="A35" t="s">
        <v>23</v>
      </c>
      <c r="B35" s="48" t="s">
        <v>85</v>
      </c>
      <c r="C35" s="48" t="s">
        <v>83</v>
      </c>
      <c r="D35" s="72"/>
      <c r="E35" s="48" t="s">
        <v>86</v>
      </c>
      <c r="F35" s="56" t="s">
        <v>23</v>
      </c>
      <c r="G35" s="56">
        <v>4</v>
      </c>
      <c r="H35" s="95" t="s">
        <v>23</v>
      </c>
      <c r="I35" s="76" t="s">
        <v>23</v>
      </c>
      <c r="J35" s="60" t="s">
        <v>23</v>
      </c>
      <c r="K35" s="76" t="s">
        <v>23</v>
      </c>
      <c r="L35" s="76" t="s">
        <v>23</v>
      </c>
      <c r="M35" s="56" t="s">
        <v>23</v>
      </c>
      <c r="O35" s="56">
        <f>SUM(F35:G35)</f>
        <v>4</v>
      </c>
    </row>
    <row r="36" spans="1:15" ht="15.75">
      <c r="A36" t="s">
        <v>116</v>
      </c>
      <c r="B36" s="48" t="s">
        <v>208</v>
      </c>
      <c r="C36" s="48" t="s">
        <v>206</v>
      </c>
      <c r="D36" s="72"/>
      <c r="E36" s="23" t="s">
        <v>132</v>
      </c>
      <c r="F36" s="56"/>
      <c r="G36" s="95"/>
      <c r="H36" s="56">
        <v>3</v>
      </c>
      <c r="I36" s="76"/>
      <c r="J36" s="60"/>
      <c r="K36" s="76"/>
      <c r="L36" s="76"/>
      <c r="M36" s="84"/>
      <c r="O36" s="56">
        <f>SUM(F36,H36)</f>
        <v>3</v>
      </c>
    </row>
    <row r="37" spans="1:15">
      <c r="A37" t="s">
        <v>118</v>
      </c>
      <c r="B37" s="74" t="s">
        <v>123</v>
      </c>
      <c r="C37" s="74" t="s">
        <v>124</v>
      </c>
      <c r="D37" s="26">
        <v>5509</v>
      </c>
      <c r="E37" s="28" t="s">
        <v>125</v>
      </c>
      <c r="F37" s="56">
        <v>2</v>
      </c>
      <c r="G37" s="95" t="s">
        <v>23</v>
      </c>
      <c r="H37" s="56">
        <v>0</v>
      </c>
      <c r="I37" s="76" t="s">
        <v>23</v>
      </c>
      <c r="J37" s="60" t="s">
        <v>23</v>
      </c>
      <c r="K37" s="76" t="s">
        <v>23</v>
      </c>
      <c r="L37" s="76" t="s">
        <v>23</v>
      </c>
      <c r="M37" s="56" t="s">
        <v>23</v>
      </c>
      <c r="O37" s="56">
        <f>SUM(F37,H37)</f>
        <v>2</v>
      </c>
    </row>
    <row r="38" spans="1:15" ht="15.75">
      <c r="A38" t="s">
        <v>23</v>
      </c>
      <c r="B38" s="22" t="s">
        <v>61</v>
      </c>
      <c r="C38" s="22" t="s">
        <v>131</v>
      </c>
      <c r="D38" s="26" t="s">
        <v>23</v>
      </c>
      <c r="E38" s="23" t="s">
        <v>132</v>
      </c>
      <c r="F38" s="95">
        <v>0</v>
      </c>
      <c r="G38" s="56">
        <v>1</v>
      </c>
      <c r="H38" s="56">
        <v>1</v>
      </c>
      <c r="I38" s="76" t="s">
        <v>23</v>
      </c>
      <c r="J38" s="60" t="s">
        <v>23</v>
      </c>
      <c r="K38" s="76" t="s">
        <v>23</v>
      </c>
      <c r="L38" s="76" t="s">
        <v>23</v>
      </c>
      <c r="M38" s="56" t="s">
        <v>23</v>
      </c>
      <c r="O38" s="56">
        <f>SUM(G38:H38)</f>
        <v>2</v>
      </c>
    </row>
    <row r="39" spans="1:15">
      <c r="A39" t="s">
        <v>207</v>
      </c>
      <c r="B39" s="73" t="s">
        <v>114</v>
      </c>
      <c r="C39" s="73" t="s">
        <v>115</v>
      </c>
      <c r="D39" s="26">
        <v>66351</v>
      </c>
      <c r="E39" s="27" t="s">
        <v>71</v>
      </c>
      <c r="F39" s="56">
        <v>0</v>
      </c>
      <c r="G39" s="95" t="s">
        <v>23</v>
      </c>
      <c r="H39" s="56">
        <v>0</v>
      </c>
      <c r="I39" s="66" t="s">
        <v>23</v>
      </c>
      <c r="J39" s="84" t="s">
        <v>23</v>
      </c>
      <c r="K39" s="66" t="s">
        <v>23</v>
      </c>
      <c r="L39" s="66" t="s">
        <v>23</v>
      </c>
      <c r="M39" s="56" t="s">
        <v>23</v>
      </c>
      <c r="O39" s="56">
        <f>SUM(F39,H39)</f>
        <v>0</v>
      </c>
    </row>
    <row r="40" spans="1:15">
      <c r="B40" s="48"/>
      <c r="C40" s="48"/>
      <c r="D40" s="72"/>
      <c r="E40" s="48"/>
      <c r="F40" s="56"/>
      <c r="G40" s="56"/>
      <c r="H40" s="56"/>
      <c r="I40" s="66"/>
      <c r="J40" s="66"/>
      <c r="K40" s="66"/>
      <c r="L40" s="66"/>
      <c r="M40" s="66"/>
      <c r="O40" s="66"/>
    </row>
    <row r="41" spans="1:15">
      <c r="B41" s="48"/>
      <c r="C41" s="48"/>
      <c r="D41" s="72"/>
      <c r="E41" s="48"/>
      <c r="F41" s="56"/>
      <c r="G41" s="56"/>
      <c r="H41" s="56"/>
      <c r="I41" s="66"/>
      <c r="J41" s="66"/>
      <c r="K41" s="66"/>
      <c r="L41" s="66"/>
      <c r="M41" s="66"/>
      <c r="O41" s="66"/>
    </row>
    <row r="42" spans="1:15">
      <c r="B42" s="48"/>
      <c r="C42" s="48"/>
      <c r="D42" s="72"/>
      <c r="E42" s="48"/>
      <c r="F42" s="66"/>
      <c r="G42" s="66"/>
      <c r="H42" s="66"/>
      <c r="I42" s="66"/>
      <c r="J42" s="66"/>
      <c r="K42" s="66"/>
      <c r="L42" s="66"/>
      <c r="M42" s="66"/>
      <c r="O42" s="66"/>
    </row>
  </sheetData>
  <sortState ref="B3:O39">
    <sortCondition descending="1" ref="O3:O39"/>
  </sortState>
  <mergeCells count="2">
    <mergeCell ref="Q6:R7"/>
    <mergeCell ref="B1:E2"/>
  </mergeCells>
  <pageMargins left="0.31496062992125984" right="0.31496062992125984" top="0" bottom="0" header="0.31496062992125984" footer="0.31496062992125984"/>
  <pageSetup paperSize="9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view="pageLayout" topLeftCell="A28" workbookViewId="0">
      <selection sqref="A1:XFD1048576"/>
    </sheetView>
  </sheetViews>
  <sheetFormatPr baseColWidth="10" defaultColWidth="11.42578125" defaultRowHeight="1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I49"/>
  <sheetViews>
    <sheetView workbookViewId="0">
      <selection activeCell="I32" sqref="I31:I32"/>
    </sheetView>
  </sheetViews>
  <sheetFormatPr baseColWidth="10" defaultRowHeight="15"/>
  <cols>
    <col min="2" max="2" width="23.140625" bestFit="1" customWidth="1"/>
    <col min="3" max="3" width="19.28515625" customWidth="1"/>
    <col min="6" max="6" width="3.7109375" customWidth="1"/>
  </cols>
  <sheetData>
    <row r="1" spans="1:9" ht="18.75">
      <c r="G1" s="151" t="s">
        <v>98</v>
      </c>
      <c r="H1" s="151"/>
      <c r="I1" s="151"/>
    </row>
    <row r="3" spans="1:9">
      <c r="D3" s="150" t="s">
        <v>99</v>
      </c>
      <c r="E3" s="150"/>
      <c r="G3">
        <v>1</v>
      </c>
      <c r="H3" t="s">
        <v>201</v>
      </c>
      <c r="I3" t="s">
        <v>202</v>
      </c>
    </row>
    <row r="6" spans="1:9" ht="15.75" customHeight="1">
      <c r="A6">
        <v>1</v>
      </c>
      <c r="B6" s="96" t="s">
        <v>156</v>
      </c>
      <c r="C6" s="97" t="s">
        <v>125</v>
      </c>
      <c r="D6" s="98">
        <f>SUM('Gesamtstand WP'!AI17)</f>
        <v>39</v>
      </c>
      <c r="E6" s="99" t="s">
        <v>199</v>
      </c>
      <c r="F6" s="152" t="s">
        <v>23</v>
      </c>
      <c r="G6">
        <v>2</v>
      </c>
      <c r="H6" t="s">
        <v>201</v>
      </c>
    </row>
    <row r="7" spans="1:9" ht="15.75" customHeight="1">
      <c r="A7">
        <v>2</v>
      </c>
      <c r="B7" s="100" t="s">
        <v>147</v>
      </c>
      <c r="C7" s="97" t="s">
        <v>63</v>
      </c>
      <c r="D7" s="98">
        <f>SUM('Gesamtstand WP'!AI19)</f>
        <v>37</v>
      </c>
      <c r="E7" s="99" t="s">
        <v>199</v>
      </c>
      <c r="F7" s="152"/>
      <c r="G7">
        <v>1</v>
      </c>
      <c r="H7" t="s">
        <v>201</v>
      </c>
    </row>
    <row r="8" spans="1:9" ht="15.75" customHeight="1">
      <c r="A8">
        <v>3</v>
      </c>
      <c r="B8" s="100" t="s">
        <v>164</v>
      </c>
      <c r="C8" s="97" t="s">
        <v>132</v>
      </c>
      <c r="D8" s="98">
        <f>SUM('Gesamtstand WP'!AI27)</f>
        <v>17</v>
      </c>
      <c r="E8" s="99" t="s">
        <v>199</v>
      </c>
      <c r="F8" s="152"/>
      <c r="G8">
        <v>1</v>
      </c>
      <c r="H8" t="s">
        <v>201</v>
      </c>
    </row>
    <row r="9" spans="1:9" ht="15.75" customHeight="1">
      <c r="A9">
        <v>4</v>
      </c>
      <c r="B9" s="96" t="s">
        <v>155</v>
      </c>
      <c r="C9" s="97" t="s">
        <v>33</v>
      </c>
      <c r="D9" s="98">
        <v>16</v>
      </c>
      <c r="E9" s="99" t="s">
        <v>199</v>
      </c>
      <c r="F9" s="152"/>
    </row>
    <row r="10" spans="1:9" ht="15.75" customHeight="1">
      <c r="A10">
        <v>5</v>
      </c>
      <c r="B10" s="96" t="s">
        <v>167</v>
      </c>
      <c r="C10" s="97" t="s">
        <v>125</v>
      </c>
      <c r="D10" s="101">
        <f>SUM('Gesamtstand WP'!AI40)</f>
        <v>2</v>
      </c>
      <c r="E10" s="99" t="s">
        <v>199</v>
      </c>
      <c r="F10" s="152"/>
    </row>
    <row r="11" spans="1:9" ht="15.75" customHeight="1">
      <c r="A11">
        <v>6</v>
      </c>
      <c r="B11" s="96" t="s">
        <v>169</v>
      </c>
      <c r="C11" s="97" t="s">
        <v>132</v>
      </c>
      <c r="D11" s="101">
        <f>SUM('Gesamtstand WP'!AI41)</f>
        <v>2</v>
      </c>
      <c r="E11" s="99" t="s">
        <v>199</v>
      </c>
      <c r="F11" s="152"/>
    </row>
    <row r="12" spans="1:9" ht="15.75" customHeight="1">
      <c r="A12">
        <v>7</v>
      </c>
      <c r="B12" s="96" t="s">
        <v>170</v>
      </c>
      <c r="C12" s="97" t="s">
        <v>132</v>
      </c>
      <c r="D12" s="102">
        <v>0</v>
      </c>
      <c r="E12" s="99" t="s">
        <v>199</v>
      </c>
      <c r="F12" s="152"/>
    </row>
    <row r="13" spans="1:9" ht="15.75" customHeight="1">
      <c r="A13">
        <v>1</v>
      </c>
      <c r="B13" s="103" t="s">
        <v>145</v>
      </c>
      <c r="C13" s="104" t="s">
        <v>33</v>
      </c>
      <c r="D13" s="105">
        <f>SUM('Gesamtstand WP'!AI6)</f>
        <v>73</v>
      </c>
      <c r="E13" s="106" t="s">
        <v>196</v>
      </c>
      <c r="F13" s="149"/>
      <c r="G13">
        <v>2</v>
      </c>
      <c r="H13" t="s">
        <v>201</v>
      </c>
    </row>
    <row r="14" spans="1:9" ht="15.75" customHeight="1">
      <c r="A14">
        <v>2</v>
      </c>
      <c r="B14" s="103" t="s">
        <v>146</v>
      </c>
      <c r="C14" s="104" t="s">
        <v>122</v>
      </c>
      <c r="D14" s="105">
        <f>SUM('Gesamtstand WP'!AI12)</f>
        <v>44</v>
      </c>
      <c r="E14" s="106" t="s">
        <v>196</v>
      </c>
      <c r="F14" s="149"/>
      <c r="G14">
        <v>1</v>
      </c>
      <c r="H14" t="s">
        <v>201</v>
      </c>
    </row>
    <row r="15" spans="1:9" ht="15.75" customHeight="1">
      <c r="A15">
        <v>3</v>
      </c>
      <c r="B15" s="103" t="s">
        <v>186</v>
      </c>
      <c r="C15" s="104" t="s">
        <v>33</v>
      </c>
      <c r="D15" s="105">
        <f>SUM('Gesamtstand WP'!AI13)</f>
        <v>43</v>
      </c>
      <c r="E15" s="106" t="s">
        <v>196</v>
      </c>
      <c r="F15" s="149"/>
      <c r="G15">
        <v>1</v>
      </c>
      <c r="H15" t="s">
        <v>201</v>
      </c>
    </row>
    <row r="16" spans="1:9" ht="15.75" customHeight="1">
      <c r="A16">
        <v>4</v>
      </c>
      <c r="B16" s="103" t="s">
        <v>189</v>
      </c>
      <c r="C16" s="104" t="s">
        <v>125</v>
      </c>
      <c r="D16" s="105">
        <f>SUM('Gesamtstand WP'!AI23)</f>
        <v>27</v>
      </c>
      <c r="E16" s="106" t="s">
        <v>196</v>
      </c>
      <c r="F16" s="149"/>
    </row>
    <row r="17" spans="1:8" ht="15.75" customHeight="1">
      <c r="A17">
        <v>5</v>
      </c>
      <c r="B17" s="103" t="s">
        <v>188</v>
      </c>
      <c r="C17" s="104" t="s">
        <v>33</v>
      </c>
      <c r="D17" s="105">
        <f>SUM('Gesamtstand WP'!AI25)</f>
        <v>23</v>
      </c>
      <c r="E17" s="106" t="s">
        <v>196</v>
      </c>
      <c r="F17" s="149"/>
    </row>
    <row r="18" spans="1:8" ht="15.75" customHeight="1">
      <c r="A18">
        <v>6</v>
      </c>
      <c r="B18" s="103" t="s">
        <v>154</v>
      </c>
      <c r="C18" s="104" t="s">
        <v>71</v>
      </c>
      <c r="D18" s="105">
        <v>16</v>
      </c>
      <c r="E18" s="106" t="s">
        <v>196</v>
      </c>
      <c r="F18" s="149"/>
    </row>
    <row r="19" spans="1:8" ht="15.75" customHeight="1">
      <c r="A19">
        <v>1</v>
      </c>
      <c r="B19" s="107" t="s">
        <v>157</v>
      </c>
      <c r="C19" s="108" t="s">
        <v>63</v>
      </c>
      <c r="D19" s="109">
        <f>SUM('Gesamtstand WP'!AI9)</f>
        <v>51</v>
      </c>
      <c r="E19" s="110" t="s">
        <v>200</v>
      </c>
      <c r="F19" s="149"/>
      <c r="G19">
        <v>2</v>
      </c>
      <c r="H19" t="s">
        <v>201</v>
      </c>
    </row>
    <row r="20" spans="1:8" ht="15.75" customHeight="1">
      <c r="A20">
        <v>2</v>
      </c>
      <c r="B20" s="107" t="s">
        <v>161</v>
      </c>
      <c r="C20" s="108" t="s">
        <v>33</v>
      </c>
      <c r="D20" s="111">
        <f>SUM('Gesamtstand WP'!AI21)</f>
        <v>31</v>
      </c>
      <c r="E20" s="110" t="s">
        <v>200</v>
      </c>
      <c r="F20" s="149"/>
      <c r="G20">
        <v>1</v>
      </c>
      <c r="H20" t="s">
        <v>201</v>
      </c>
    </row>
    <row r="21" spans="1:8" ht="15.75" customHeight="1">
      <c r="A21">
        <v>3</v>
      </c>
      <c r="B21" s="107" t="s">
        <v>191</v>
      </c>
      <c r="C21" s="108" t="s">
        <v>132</v>
      </c>
      <c r="D21" s="111">
        <v>7</v>
      </c>
      <c r="E21" s="110" t="s">
        <v>200</v>
      </c>
      <c r="F21" s="149"/>
      <c r="G21">
        <v>1</v>
      </c>
      <c r="H21" t="s">
        <v>201</v>
      </c>
    </row>
    <row r="22" spans="1:8" ht="15.75" customHeight="1">
      <c r="B22" s="107" t="s">
        <v>209</v>
      </c>
      <c r="C22" s="108" t="s">
        <v>132</v>
      </c>
      <c r="D22" s="111">
        <f>SUM('Gesamtstand WP'!AI39)</f>
        <v>3</v>
      </c>
      <c r="E22" s="110" t="s">
        <v>200</v>
      </c>
      <c r="F22" s="126"/>
    </row>
    <row r="23" spans="1:8" ht="15.75" customHeight="1">
      <c r="A23">
        <v>1</v>
      </c>
      <c r="B23" s="112" t="s">
        <v>149</v>
      </c>
      <c r="C23" s="113" t="s">
        <v>33</v>
      </c>
      <c r="D23" s="114">
        <f>SUM('Gesamtstand WP'!AI8)</f>
        <v>65</v>
      </c>
      <c r="E23" s="115" t="s">
        <v>198</v>
      </c>
      <c r="F23" s="149"/>
      <c r="G23">
        <v>2</v>
      </c>
      <c r="H23" t="s">
        <v>201</v>
      </c>
    </row>
    <row r="24" spans="1:8" ht="15.75" customHeight="1">
      <c r="A24">
        <v>2</v>
      </c>
      <c r="B24" s="112" t="s">
        <v>159</v>
      </c>
      <c r="C24" s="113" t="s">
        <v>122</v>
      </c>
      <c r="D24" s="114">
        <f>SUM('Gesamtstand WP'!AI14)</f>
        <v>42</v>
      </c>
      <c r="E24" s="115" t="s">
        <v>198</v>
      </c>
      <c r="F24" s="149"/>
      <c r="G24">
        <v>1</v>
      </c>
      <c r="H24" t="s">
        <v>201</v>
      </c>
    </row>
    <row r="25" spans="1:8" ht="15.75" customHeight="1">
      <c r="A25">
        <v>3</v>
      </c>
      <c r="B25" s="112" t="s">
        <v>152</v>
      </c>
      <c r="C25" s="113" t="s">
        <v>33</v>
      </c>
      <c r="D25" s="114">
        <v>40</v>
      </c>
      <c r="E25" s="115" t="s">
        <v>198</v>
      </c>
      <c r="F25" s="149"/>
      <c r="G25">
        <v>1</v>
      </c>
      <c r="H25" t="s">
        <v>201</v>
      </c>
    </row>
    <row r="26" spans="1:8" ht="15.75" customHeight="1">
      <c r="A26">
        <v>4</v>
      </c>
      <c r="B26" s="112" t="s">
        <v>184</v>
      </c>
      <c r="C26" s="113" t="s">
        <v>71</v>
      </c>
      <c r="D26" s="114">
        <f>SUM('Gesamtstand WP'!AI16)</f>
        <v>39</v>
      </c>
      <c r="E26" s="115" t="s">
        <v>198</v>
      </c>
      <c r="F26" s="149"/>
      <c r="G26">
        <v>1</v>
      </c>
      <c r="H26" t="s">
        <v>201</v>
      </c>
    </row>
    <row r="27" spans="1:8" ht="15.75" customHeight="1">
      <c r="A27">
        <v>5</v>
      </c>
      <c r="B27" s="112" t="s">
        <v>160</v>
      </c>
      <c r="C27" s="113" t="s">
        <v>71</v>
      </c>
      <c r="D27" s="114">
        <f>SUM('Gesamtstand WP'!AI18)</f>
        <v>39</v>
      </c>
      <c r="E27" s="115" t="s">
        <v>198</v>
      </c>
      <c r="F27" s="149"/>
      <c r="G27">
        <v>1</v>
      </c>
      <c r="H27" t="s">
        <v>201</v>
      </c>
    </row>
    <row r="28" spans="1:8" ht="15.75" customHeight="1">
      <c r="A28">
        <v>6</v>
      </c>
      <c r="B28" s="112" t="s">
        <v>148</v>
      </c>
      <c r="C28" s="113" t="s">
        <v>71</v>
      </c>
      <c r="D28" s="114">
        <f>SUM('Gesamtstand WP'!AI20)</f>
        <v>35</v>
      </c>
      <c r="E28" s="115" t="s">
        <v>198</v>
      </c>
      <c r="F28" s="149"/>
      <c r="G28">
        <v>1</v>
      </c>
      <c r="H28" t="s">
        <v>201</v>
      </c>
    </row>
    <row r="29" spans="1:8" ht="15.75" customHeight="1">
      <c r="A29">
        <v>7</v>
      </c>
      <c r="B29" s="112" t="s">
        <v>163</v>
      </c>
      <c r="C29" s="113" t="s">
        <v>132</v>
      </c>
      <c r="D29" s="114">
        <f>SUM('Gesamtstand WP'!AI24)</f>
        <v>24</v>
      </c>
      <c r="E29" s="115" t="s">
        <v>198</v>
      </c>
      <c r="F29" s="149"/>
    </row>
    <row r="30" spans="1:8" ht="15.75" customHeight="1">
      <c r="A30">
        <v>8</v>
      </c>
      <c r="B30" s="112" t="s">
        <v>153</v>
      </c>
      <c r="C30" s="113" t="s">
        <v>132</v>
      </c>
      <c r="D30" s="114">
        <v>16</v>
      </c>
      <c r="E30" s="115" t="s">
        <v>198</v>
      </c>
      <c r="F30" s="149"/>
    </row>
    <row r="31" spans="1:8" ht="15.75" customHeight="1">
      <c r="A31">
        <v>9</v>
      </c>
      <c r="B31" s="112" t="s">
        <v>162</v>
      </c>
      <c r="C31" s="113" t="s">
        <v>71</v>
      </c>
      <c r="D31" s="116">
        <f>SUM('Gesamtstand WP'!AI31)</f>
        <v>16</v>
      </c>
      <c r="E31" s="115" t="s">
        <v>198</v>
      </c>
      <c r="F31" s="149"/>
    </row>
    <row r="32" spans="1:8" ht="15.75" customHeight="1">
      <c r="A32">
        <v>10</v>
      </c>
      <c r="B32" s="112" t="s">
        <v>166</v>
      </c>
      <c r="C32" s="113" t="s">
        <v>132</v>
      </c>
      <c r="D32" s="116">
        <f>SUM('Gesamtstand WP'!AI33)</f>
        <v>13</v>
      </c>
      <c r="E32" s="115" t="s">
        <v>198</v>
      </c>
      <c r="F32" s="149"/>
    </row>
    <row r="33" spans="1:9" ht="15.75" customHeight="1">
      <c r="A33">
        <v>11</v>
      </c>
      <c r="B33" s="112" t="s">
        <v>190</v>
      </c>
      <c r="C33" s="113" t="s">
        <v>132</v>
      </c>
      <c r="D33" s="114">
        <v>10</v>
      </c>
      <c r="E33" s="115" t="s">
        <v>198</v>
      </c>
      <c r="F33" s="149"/>
    </row>
    <row r="34" spans="1:9" ht="15.75" customHeight="1">
      <c r="A34">
        <v>12</v>
      </c>
      <c r="B34" s="112" t="s">
        <v>165</v>
      </c>
      <c r="C34" s="113" t="s">
        <v>33</v>
      </c>
      <c r="D34" s="116">
        <v>4</v>
      </c>
      <c r="E34" s="115" t="s">
        <v>198</v>
      </c>
      <c r="F34" s="149"/>
    </row>
    <row r="35" spans="1:9" ht="15.75" customHeight="1">
      <c r="A35">
        <v>13</v>
      </c>
      <c r="B35" s="112" t="s">
        <v>192</v>
      </c>
      <c r="C35" s="113" t="s">
        <v>86</v>
      </c>
      <c r="D35" s="116">
        <v>4</v>
      </c>
      <c r="E35" s="115" t="s">
        <v>198</v>
      </c>
      <c r="F35" s="149"/>
    </row>
    <row r="36" spans="1:9" ht="15.75" customHeight="1">
      <c r="A36">
        <v>1</v>
      </c>
      <c r="B36" s="117" t="s">
        <v>183</v>
      </c>
      <c r="C36" s="118" t="s">
        <v>33</v>
      </c>
      <c r="D36" s="119">
        <f>SUM('Gesamtstand WP'!AI7)</f>
        <v>68</v>
      </c>
      <c r="E36" s="120" t="s">
        <v>197</v>
      </c>
      <c r="F36" s="149"/>
      <c r="G36">
        <v>2</v>
      </c>
      <c r="H36" t="s">
        <v>201</v>
      </c>
    </row>
    <row r="37" spans="1:9" ht="15.75" customHeight="1">
      <c r="A37">
        <v>2</v>
      </c>
      <c r="B37" s="117" t="s">
        <v>151</v>
      </c>
      <c r="C37" s="118" t="s">
        <v>33</v>
      </c>
      <c r="D37" s="119">
        <f>SUM('Gesamtstand WP'!AI10)</f>
        <v>45</v>
      </c>
      <c r="E37" s="120" t="s">
        <v>197</v>
      </c>
      <c r="F37" s="149"/>
      <c r="G37">
        <v>1</v>
      </c>
      <c r="H37" t="s">
        <v>201</v>
      </c>
    </row>
    <row r="38" spans="1:9" ht="15.75" customHeight="1">
      <c r="A38">
        <v>3</v>
      </c>
      <c r="B38" s="117" t="s">
        <v>150</v>
      </c>
      <c r="C38" s="118" t="s">
        <v>33</v>
      </c>
      <c r="D38" s="119">
        <f>SUM('Gesamtstand WP'!AI11)</f>
        <v>44</v>
      </c>
      <c r="E38" s="120" t="s">
        <v>197</v>
      </c>
      <c r="F38" s="149"/>
      <c r="G38">
        <v>1</v>
      </c>
      <c r="H38" t="s">
        <v>201</v>
      </c>
    </row>
    <row r="39" spans="1:9" ht="15.75" customHeight="1">
      <c r="A39">
        <v>4</v>
      </c>
      <c r="B39" s="117" t="s">
        <v>185</v>
      </c>
      <c r="C39" s="118" t="s">
        <v>176</v>
      </c>
      <c r="D39" s="119">
        <f>SUM('Gesamtstand WP'!AI22)</f>
        <v>28</v>
      </c>
      <c r="E39" s="120" t="s">
        <v>197</v>
      </c>
      <c r="F39" s="149"/>
    </row>
    <row r="40" spans="1:9" ht="15.75" customHeight="1">
      <c r="A40">
        <v>5</v>
      </c>
      <c r="B40" s="117" t="s">
        <v>187</v>
      </c>
      <c r="C40" s="118" t="s">
        <v>176</v>
      </c>
      <c r="D40" s="119">
        <f>SUM('Gesamtstand WP'!AI26)</f>
        <v>23</v>
      </c>
      <c r="E40" s="120" t="s">
        <v>197</v>
      </c>
      <c r="F40" s="149"/>
    </row>
    <row r="41" spans="1:9" ht="15.75" customHeight="1">
      <c r="A41">
        <v>6</v>
      </c>
      <c r="B41" s="117" t="s">
        <v>158</v>
      </c>
      <c r="C41" s="118" t="s">
        <v>71</v>
      </c>
      <c r="D41" s="119">
        <v>16</v>
      </c>
      <c r="E41" s="120" t="s">
        <v>197</v>
      </c>
      <c r="F41" s="149"/>
    </row>
    <row r="42" spans="1:9" ht="15.75" customHeight="1">
      <c r="A42">
        <v>7</v>
      </c>
      <c r="B42" s="117" t="s">
        <v>168</v>
      </c>
      <c r="C42" s="118" t="s">
        <v>132</v>
      </c>
      <c r="D42" s="119">
        <f>SUM('Gesamtstand WP'!AI34)</f>
        <v>11</v>
      </c>
      <c r="E42" s="120" t="s">
        <v>197</v>
      </c>
      <c r="F42" s="149"/>
    </row>
    <row r="43" spans="1:9" ht="15.75" customHeight="1"/>
    <row r="44" spans="1:9" ht="15.75" customHeight="1">
      <c r="G44">
        <f>SUM(G3:G38)</f>
        <v>24</v>
      </c>
      <c r="H44" t="s">
        <v>201</v>
      </c>
      <c r="I44" t="s">
        <v>23</v>
      </c>
    </row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</sheetData>
  <sortState ref="B37:E42">
    <sortCondition descending="1" ref="D37:D42"/>
  </sortState>
  <mergeCells count="7">
    <mergeCell ref="F23:F35"/>
    <mergeCell ref="F36:F42"/>
    <mergeCell ref="D3:E3"/>
    <mergeCell ref="G1:I1"/>
    <mergeCell ref="F6:F12"/>
    <mergeCell ref="F13:F18"/>
    <mergeCell ref="F19:F2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Vorlage Ergebniseingabe</vt:lpstr>
      <vt:lpstr>Gesamtstand WP</vt:lpstr>
      <vt:lpstr>Gesamtstand WP mit Streicher</vt:lpstr>
      <vt:lpstr>Kassenstand</vt:lpstr>
      <vt:lpstr>Kategorienw.</vt:lpstr>
      <vt:lpstr>Tabelle1</vt:lpstr>
      <vt:lpstr>Tabelle2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2016-12-02T10:14:20Z</cp:lastPrinted>
  <dcterms:created xsi:type="dcterms:W3CDTF">2013-11-02T21:56:22Z</dcterms:created>
  <dcterms:modified xsi:type="dcterms:W3CDTF">2016-12-07T18:40:33Z</dcterms:modified>
</cp:coreProperties>
</file>