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605" windowHeight="9105"/>
  </bookViews>
  <sheets>
    <sheet name="Gesamtstand WP" sheetId="2" r:id="rId1"/>
    <sheet name="Kassenstand" sheetId="4" state="hidden" r:id="rId2"/>
    <sheet name="Kategorienw." sheetId="5" r:id="rId3"/>
  </sheets>
  <calcPr calcId="124519"/>
</workbook>
</file>

<file path=xl/calcChain.xml><?xml version="1.0" encoding="utf-8"?>
<calcChain xmlns="http://schemas.openxmlformats.org/spreadsheetml/2006/main">
  <c r="P7" i="2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AK22"/>
  <c r="AW22" s="1"/>
  <c r="BH22" s="1"/>
  <c r="BT22" s="1"/>
  <c r="CF22" s="1"/>
  <c r="CS22" s="1"/>
  <c r="X48"/>
  <c r="X49"/>
  <c r="X50"/>
  <c r="X69"/>
  <c r="X52"/>
  <c r="X53"/>
  <c r="X54"/>
  <c r="X55"/>
  <c r="X56"/>
  <c r="X57"/>
  <c r="X58"/>
  <c r="X59"/>
  <c r="X60"/>
  <c r="X61"/>
  <c r="X62"/>
  <c r="X63"/>
  <c r="X64"/>
  <c r="X65"/>
  <c r="X66"/>
  <c r="X67"/>
  <c r="X68"/>
  <c r="Z22"/>
  <c r="AA46"/>
  <c r="AL46"/>
  <c r="AX46"/>
  <c r="BI46"/>
  <c r="BU46"/>
  <c r="AA41"/>
  <c r="AL41"/>
  <c r="AX41"/>
  <c r="BI41"/>
  <c r="BU41"/>
  <c r="V14"/>
  <c r="CG14" s="1"/>
  <c r="V6"/>
  <c r="CG6" s="1"/>
  <c r="V22"/>
  <c r="V10"/>
  <c r="V11"/>
  <c r="CG11" s="1"/>
  <c r="V12"/>
  <c r="CG12" s="1"/>
  <c r="V13"/>
  <c r="V9"/>
  <c r="V26"/>
  <c r="CG26" s="1"/>
  <c r="V8"/>
  <c r="CG8" s="1"/>
  <c r="V27"/>
  <c r="V17"/>
  <c r="V32"/>
  <c r="CG32" s="1"/>
  <c r="V19"/>
  <c r="CG19" s="1"/>
  <c r="V15"/>
  <c r="V23"/>
  <c r="CG23" s="1"/>
  <c r="V16"/>
  <c r="V20"/>
  <c r="CG20" s="1"/>
  <c r="V35"/>
  <c r="V18"/>
  <c r="V39"/>
  <c r="V30"/>
  <c r="CG30" s="1"/>
  <c r="V25"/>
  <c r="V37"/>
  <c r="CG37" s="1"/>
  <c r="V41"/>
  <c r="V28"/>
  <c r="CG28" s="1"/>
  <c r="V29"/>
  <c r="V33"/>
  <c r="CG33" s="1"/>
  <c r="V34"/>
  <c r="CG34" s="1"/>
  <c r="V45"/>
  <c r="CG45" s="1"/>
  <c r="V36"/>
  <c r="V43"/>
  <c r="V46"/>
  <c r="V40"/>
  <c r="V38"/>
  <c r="V42"/>
  <c r="CG42" s="1"/>
  <c r="V48"/>
  <c r="CG48" s="1"/>
  <c r="V51"/>
  <c r="CG51" s="1"/>
  <c r="V47"/>
  <c r="V49"/>
  <c r="V50"/>
  <c r="CG50" s="1"/>
  <c r="V69"/>
  <c r="CG69" s="1"/>
  <c r="V52"/>
  <c r="V31"/>
  <c r="V53"/>
  <c r="CG53" s="1"/>
  <c r="V21"/>
  <c r="CG21" s="1"/>
  <c r="V54"/>
  <c r="V55"/>
  <c r="V56"/>
  <c r="V57"/>
  <c r="CG57" s="1"/>
  <c r="V58"/>
  <c r="V59"/>
  <c r="V60"/>
  <c r="V61"/>
  <c r="CG61" s="1"/>
  <c r="V62"/>
  <c r="V63"/>
  <c r="V24"/>
  <c r="CG24" s="1"/>
  <c r="V64"/>
  <c r="CG64" s="1"/>
  <c r="V65"/>
  <c r="V66"/>
  <c r="V67"/>
  <c r="CG67" s="1"/>
  <c r="V68"/>
  <c r="CG68" s="1"/>
  <c r="V44"/>
  <c r="V7"/>
  <c r="CG7" s="1"/>
  <c r="M78" i="5"/>
  <c r="M79"/>
  <c r="M82"/>
  <c r="M80"/>
  <c r="M83"/>
  <c r="M81"/>
  <c r="M86"/>
  <c r="M84"/>
  <c r="M87"/>
  <c r="M88"/>
  <c r="M89"/>
  <c r="M90"/>
  <c r="M85"/>
  <c r="M77"/>
  <c r="M60"/>
  <c r="M62"/>
  <c r="M59"/>
  <c r="M65"/>
  <c r="M68"/>
  <c r="M63"/>
  <c r="M66"/>
  <c r="M67"/>
  <c r="M70"/>
  <c r="M69"/>
  <c r="M72"/>
  <c r="M64"/>
  <c r="M73"/>
  <c r="M71"/>
  <c r="M61"/>
  <c r="M48"/>
  <c r="M46"/>
  <c r="M49"/>
  <c r="M50"/>
  <c r="M51"/>
  <c r="M52"/>
  <c r="M47"/>
  <c r="M23"/>
  <c r="M20"/>
  <c r="M28"/>
  <c r="M22"/>
  <c r="M24"/>
  <c r="M25"/>
  <c r="M26"/>
  <c r="M30"/>
  <c r="M27"/>
  <c r="M29"/>
  <c r="M31"/>
  <c r="M32"/>
  <c r="M33"/>
  <c r="M34"/>
  <c r="M35"/>
  <c r="M36"/>
  <c r="M37"/>
  <c r="M38"/>
  <c r="M39"/>
  <c r="M40"/>
  <c r="M21"/>
  <c r="M9"/>
  <c r="M10"/>
  <c r="M12"/>
  <c r="M11"/>
  <c r="M13"/>
  <c r="M14"/>
  <c r="M15"/>
  <c r="M16"/>
  <c r="M8"/>
  <c r="Z7" i="2"/>
  <c r="P26"/>
  <c r="P27"/>
  <c r="P32"/>
  <c r="P35"/>
  <c r="P39"/>
  <c r="P30"/>
  <c r="P37"/>
  <c r="P33"/>
  <c r="P41"/>
  <c r="P28"/>
  <c r="P29"/>
  <c r="P34"/>
  <c r="P45"/>
  <c r="P36"/>
  <c r="P46"/>
  <c r="P43"/>
  <c r="P38"/>
  <c r="P42"/>
  <c r="P40"/>
  <c r="P50"/>
  <c r="P49"/>
  <c r="P48"/>
  <c r="P51"/>
  <c r="P47"/>
  <c r="P31"/>
  <c r="P68"/>
  <c r="P53"/>
  <c r="P54"/>
  <c r="P63"/>
  <c r="P61"/>
  <c r="P55"/>
  <c r="P65"/>
  <c r="P44"/>
  <c r="P62"/>
  <c r="P56"/>
  <c r="P57"/>
  <c r="P69"/>
  <c r="P64"/>
  <c r="P66"/>
  <c r="P67"/>
  <c r="P58"/>
  <c r="P59"/>
  <c r="P60"/>
  <c r="P52"/>
  <c r="CT14"/>
  <c r="CT6"/>
  <c r="CT10"/>
  <c r="CT12"/>
  <c r="CT22"/>
  <c r="CT11"/>
  <c r="CT13"/>
  <c r="CT17"/>
  <c r="CT26"/>
  <c r="CT8"/>
  <c r="CT27"/>
  <c r="CT9"/>
  <c r="CT32"/>
  <c r="CT19"/>
  <c r="CT15"/>
  <c r="CT23"/>
  <c r="CT16"/>
  <c r="CT20"/>
  <c r="CT35"/>
  <c r="CT18"/>
  <c r="CT39"/>
  <c r="CT30"/>
  <c r="CT25"/>
  <c r="CT37"/>
  <c r="CT33"/>
  <c r="CT41"/>
  <c r="CT28"/>
  <c r="CT29"/>
  <c r="CT34"/>
  <c r="CT45"/>
  <c r="CT36"/>
  <c r="CT46"/>
  <c r="CT43"/>
  <c r="CT38"/>
  <c r="CT42"/>
  <c r="CT40"/>
  <c r="CT50"/>
  <c r="CT49"/>
  <c r="CT48"/>
  <c r="CT51"/>
  <c r="CT47"/>
  <c r="CT31"/>
  <c r="CT68"/>
  <c r="CT53"/>
  <c r="CT21"/>
  <c r="CT54"/>
  <c r="CT63"/>
  <c r="CT61"/>
  <c r="CT24"/>
  <c r="CT55"/>
  <c r="CT65"/>
  <c r="CT44"/>
  <c r="CT62"/>
  <c r="CT56"/>
  <c r="CT57"/>
  <c r="CT69"/>
  <c r="CT64"/>
  <c r="CT66"/>
  <c r="CT67"/>
  <c r="CT58"/>
  <c r="CT59"/>
  <c r="CT60"/>
  <c r="CT52"/>
  <c r="CT7"/>
  <c r="CG52"/>
  <c r="CG60"/>
  <c r="CG59"/>
  <c r="CG58"/>
  <c r="CG66"/>
  <c r="CG56"/>
  <c r="CG62"/>
  <c r="CG44"/>
  <c r="CG65"/>
  <c r="CG55"/>
  <c r="CG63"/>
  <c r="CG54"/>
  <c r="CG31"/>
  <c r="CG47"/>
  <c r="CG49"/>
  <c r="CG38"/>
  <c r="CG43"/>
  <c r="CG29"/>
  <c r="CG39"/>
  <c r="CG18"/>
  <c r="CG35"/>
  <c r="CG15"/>
  <c r="CG9"/>
  <c r="CG27"/>
  <c r="CG17"/>
  <c r="CG13"/>
  <c r="CG22"/>
  <c r="CG10"/>
  <c r="Z40"/>
  <c r="AK40"/>
  <c r="AW40" s="1"/>
  <c r="BH40" s="1"/>
  <c r="BT40" s="1"/>
  <c r="CF40" s="1"/>
  <c r="CS40" s="1"/>
  <c r="Z46"/>
  <c r="AK46"/>
  <c r="AW46" s="1"/>
  <c r="BH46" s="1"/>
  <c r="BT46" s="1"/>
  <c r="CF46" s="1"/>
  <c r="CS46" s="1"/>
  <c r="Z36"/>
  <c r="AK36"/>
  <c r="AW36" s="1"/>
  <c r="BH36" s="1"/>
  <c r="BT36" s="1"/>
  <c r="CF36" s="1"/>
  <c r="CS36" s="1"/>
  <c r="Z29"/>
  <c r="AK29"/>
  <c r="AW29" s="1"/>
  <c r="BH29" s="1"/>
  <c r="BT29" s="1"/>
  <c r="CF29" s="1"/>
  <c r="CS29" s="1"/>
  <c r="Z41"/>
  <c r="AK41"/>
  <c r="AW41" s="1"/>
  <c r="BH41" s="1"/>
  <c r="BT41" s="1"/>
  <c r="CF41" s="1"/>
  <c r="CS41" s="1"/>
  <c r="Z25"/>
  <c r="AK25"/>
  <c r="AW25" s="1"/>
  <c r="BH25" s="1"/>
  <c r="BT25" s="1"/>
  <c r="CF25" s="1"/>
  <c r="CS25" s="1"/>
  <c r="Z16"/>
  <c r="AK16"/>
  <c r="AW16" s="1"/>
  <c r="BH16" s="1"/>
  <c r="BT16" s="1"/>
  <c r="CF16" s="1"/>
  <c r="CS16" s="1"/>
  <c r="AA29"/>
  <c r="AL29"/>
  <c r="AX29"/>
  <c r="BI29"/>
  <c r="BU29"/>
  <c r="M29"/>
  <c r="M23"/>
  <c r="M22"/>
  <c r="M40"/>
  <c r="M11"/>
  <c r="M55"/>
  <c r="M65"/>
  <c r="M9"/>
  <c r="M37"/>
  <c r="M59"/>
  <c r="M45"/>
  <c r="M60"/>
  <c r="M46"/>
  <c r="M49"/>
  <c r="M52"/>
  <c r="M19"/>
  <c r="M31"/>
  <c r="M50"/>
  <c r="M33"/>
  <c r="M68"/>
  <c r="M53"/>
  <c r="M21"/>
  <c r="M25"/>
  <c r="M41"/>
  <c r="M38"/>
  <c r="M17"/>
  <c r="M16"/>
  <c r="M54"/>
  <c r="M63"/>
  <c r="M61"/>
  <c r="M48"/>
  <c r="M20"/>
  <c r="M7"/>
  <c r="M10"/>
  <c r="M15"/>
  <c r="M24"/>
  <c r="M12"/>
  <c r="M28"/>
  <c r="M30"/>
  <c r="M14"/>
  <c r="M26"/>
  <c r="M51"/>
  <c r="M39"/>
  <c r="M32"/>
  <c r="M47"/>
  <c r="M42"/>
  <c r="M8"/>
  <c r="M44"/>
  <c r="M62"/>
  <c r="M18"/>
  <c r="M56"/>
  <c r="M57"/>
  <c r="M69"/>
  <c r="M64"/>
  <c r="M66"/>
  <c r="M67"/>
  <c r="M13"/>
  <c r="M34"/>
  <c r="M27"/>
  <c r="M58"/>
  <c r="M6"/>
  <c r="M35"/>
  <c r="M43"/>
  <c r="N36"/>
  <c r="M36"/>
  <c r="BD25"/>
  <c r="BD41"/>
  <c r="BD21"/>
  <c r="BD38"/>
  <c r="BD17"/>
  <c r="BD16"/>
  <c r="BD54"/>
  <c r="BD63"/>
  <c r="BD50"/>
  <c r="BD33"/>
  <c r="BD68"/>
  <c r="BD53"/>
  <c r="BD61"/>
  <c r="BD48"/>
  <c r="BD20"/>
  <c r="BD10"/>
  <c r="BD15"/>
  <c r="BD24"/>
  <c r="BD12"/>
  <c r="BD28"/>
  <c r="BD30"/>
  <c r="BD14"/>
  <c r="BD26"/>
  <c r="BD51"/>
  <c r="BD39"/>
  <c r="BD32"/>
  <c r="BD47"/>
  <c r="BD42"/>
  <c r="BD8"/>
  <c r="BD23"/>
  <c r="BD22"/>
  <c r="BD11"/>
  <c r="BD55"/>
  <c r="BD65"/>
  <c r="BD44"/>
  <c r="BD62"/>
  <c r="BD18"/>
  <c r="BD56"/>
  <c r="BD57"/>
  <c r="BD69"/>
  <c r="BD64"/>
  <c r="BD66"/>
  <c r="BD67"/>
  <c r="BD13"/>
  <c r="BD34"/>
  <c r="BD27"/>
  <c r="BD58"/>
  <c r="BD6"/>
  <c r="BD35"/>
  <c r="BD43"/>
  <c r="BD9"/>
  <c r="BD37"/>
  <c r="BD59"/>
  <c r="BD45"/>
  <c r="BD60"/>
  <c r="BD49"/>
  <c r="BD52"/>
  <c r="BD19"/>
  <c r="BD31"/>
  <c r="BU61"/>
  <c r="BU10"/>
  <c r="BU30"/>
  <c r="BU63"/>
  <c r="BU11"/>
  <c r="BU15"/>
  <c r="BU67"/>
  <c r="BU35"/>
  <c r="BU31"/>
  <c r="BU17"/>
  <c r="BU18"/>
  <c r="BU8"/>
  <c r="BU45"/>
  <c r="BU27"/>
  <c r="BU33"/>
  <c r="BU21"/>
  <c r="BU24"/>
  <c r="BU20"/>
  <c r="BU65"/>
  <c r="BU54"/>
  <c r="BU23"/>
  <c r="BU39"/>
  <c r="BU58"/>
  <c r="BU19"/>
  <c r="BU32"/>
  <c r="BU28"/>
  <c r="BU34"/>
  <c r="BU26"/>
  <c r="BU9"/>
  <c r="BU37"/>
  <c r="BU68"/>
  <c r="BU14"/>
  <c r="BU49"/>
  <c r="BU64"/>
  <c r="BU6"/>
  <c r="BU69"/>
  <c r="BU59"/>
  <c r="BU22"/>
  <c r="BU56"/>
  <c r="BU51"/>
  <c r="BU62"/>
  <c r="BU57"/>
  <c r="BU38"/>
  <c r="BU43"/>
  <c r="BU53"/>
  <c r="BU48"/>
  <c r="BU55"/>
  <c r="BU47"/>
  <c r="BU44"/>
  <c r="BU50"/>
  <c r="BU42"/>
  <c r="BU60"/>
  <c r="BU66"/>
  <c r="AX60"/>
  <c r="BI60"/>
  <c r="AX66"/>
  <c r="BI66"/>
  <c r="Z60"/>
  <c r="AA60"/>
  <c r="AK60"/>
  <c r="AW60" s="1"/>
  <c r="BH60" s="1"/>
  <c r="BT60" s="1"/>
  <c r="CF60" s="1"/>
  <c r="CS60" s="1"/>
  <c r="AL60"/>
  <c r="Z66"/>
  <c r="AA66"/>
  <c r="AK66"/>
  <c r="AW66" s="1"/>
  <c r="BH66" s="1"/>
  <c r="BT66" s="1"/>
  <c r="CF66" s="1"/>
  <c r="CS66" s="1"/>
  <c r="AL66"/>
  <c r="BI61"/>
  <c r="BI10"/>
  <c r="BI30"/>
  <c r="BI63"/>
  <c r="BI11"/>
  <c r="BI15"/>
  <c r="BI67"/>
  <c r="BI35"/>
  <c r="BI31"/>
  <c r="BI17"/>
  <c r="BI18"/>
  <c r="BI8"/>
  <c r="BI45"/>
  <c r="BI27"/>
  <c r="BI33"/>
  <c r="BI21"/>
  <c r="BI24"/>
  <c r="BI20"/>
  <c r="BI65"/>
  <c r="BI54"/>
  <c r="BI23"/>
  <c r="BI39"/>
  <c r="BI58"/>
  <c r="BI19"/>
  <c r="BI32"/>
  <c r="BI28"/>
  <c r="BI34"/>
  <c r="BI26"/>
  <c r="BI9"/>
  <c r="BI37"/>
  <c r="BI68"/>
  <c r="BI14"/>
  <c r="BI49"/>
  <c r="BI64"/>
  <c r="BI6"/>
  <c r="BI69"/>
  <c r="BI59"/>
  <c r="BI22"/>
  <c r="BI56"/>
  <c r="BI51"/>
  <c r="BI62"/>
  <c r="BI57"/>
  <c r="BI38"/>
  <c r="BI43"/>
  <c r="BI53"/>
  <c r="BI48"/>
  <c r="BI55"/>
  <c r="BI47"/>
  <c r="BI44"/>
  <c r="BI50"/>
  <c r="BI42"/>
  <c r="AX12"/>
  <c r="AX52"/>
  <c r="AX61"/>
  <c r="AX10"/>
  <c r="AX11"/>
  <c r="AX15"/>
  <c r="AX13"/>
  <c r="AX31"/>
  <c r="AX63"/>
  <c r="AX18"/>
  <c r="AX27"/>
  <c r="AX30"/>
  <c r="AX35"/>
  <c r="AX21"/>
  <c r="AX67"/>
  <c r="AX20"/>
  <c r="AX17"/>
  <c r="AX54"/>
  <c r="AX39"/>
  <c r="AX8"/>
  <c r="AX58"/>
  <c r="AX32"/>
  <c r="AX33"/>
  <c r="AX24"/>
  <c r="AX65"/>
  <c r="AX45"/>
  <c r="AX23"/>
  <c r="AX9"/>
  <c r="AX26"/>
  <c r="AX37"/>
  <c r="AX14"/>
  <c r="AX64"/>
  <c r="AX6"/>
  <c r="AX69"/>
  <c r="AX59"/>
  <c r="AX22"/>
  <c r="AX56"/>
  <c r="AX34"/>
  <c r="AX19"/>
  <c r="AX68"/>
  <c r="AX28"/>
  <c r="AX62"/>
  <c r="AX57"/>
  <c r="AX38"/>
  <c r="AX43"/>
  <c r="AX53"/>
  <c r="AX48"/>
  <c r="AX55"/>
  <c r="AX47"/>
  <c r="AX51"/>
  <c r="AX44"/>
  <c r="AX50"/>
  <c r="AX49"/>
  <c r="AX42"/>
  <c r="AX7"/>
  <c r="AL7"/>
  <c r="AL13"/>
  <c r="AL52"/>
  <c r="AL61"/>
  <c r="AL12"/>
  <c r="AL10"/>
  <c r="AL11"/>
  <c r="AL15"/>
  <c r="AL21"/>
  <c r="AL20"/>
  <c r="AL31"/>
  <c r="AL54"/>
  <c r="AL63"/>
  <c r="AL39"/>
  <c r="AL58"/>
  <c r="AL27"/>
  <c r="AL32"/>
  <c r="AL17"/>
  <c r="AL18"/>
  <c r="AL35"/>
  <c r="AL9"/>
  <c r="AL26"/>
  <c r="AL30"/>
  <c r="AL67"/>
  <c r="AL14"/>
  <c r="AL65"/>
  <c r="AL45"/>
  <c r="AL23"/>
  <c r="AL24"/>
  <c r="AL6"/>
  <c r="AL69"/>
  <c r="AL64"/>
  <c r="AL33"/>
  <c r="AL59"/>
  <c r="AL22"/>
  <c r="AL56"/>
  <c r="AL34"/>
  <c r="AL8"/>
  <c r="AL37"/>
  <c r="AL19"/>
  <c r="AL28"/>
  <c r="AL62"/>
  <c r="AL38"/>
  <c r="AL57"/>
  <c r="AL43"/>
  <c r="AL53"/>
  <c r="AL48"/>
  <c r="AL55"/>
  <c r="AL68"/>
  <c r="AL51"/>
  <c r="AL47"/>
  <c r="AL44"/>
  <c r="AL50"/>
  <c r="AL49"/>
  <c r="AL42"/>
  <c r="AK6"/>
  <c r="AW6" s="1"/>
  <c r="BH6" s="1"/>
  <c r="BT6" s="1"/>
  <c r="CF6" s="1"/>
  <c r="CS6" s="1"/>
  <c r="AK8"/>
  <c r="AW8" s="1"/>
  <c r="BH8" s="1"/>
  <c r="BT8" s="1"/>
  <c r="CF8" s="1"/>
  <c r="CS8" s="1"/>
  <c r="AK69"/>
  <c r="AW69" s="1"/>
  <c r="BH69" s="1"/>
  <c r="BT69" s="1"/>
  <c r="CF69" s="1"/>
  <c r="CS69" s="1"/>
  <c r="AK24"/>
  <c r="AW24" s="1"/>
  <c r="BH24" s="1"/>
  <c r="BT24" s="1"/>
  <c r="CF24" s="1"/>
  <c r="CS24" s="1"/>
  <c r="AK56"/>
  <c r="AW56" s="1"/>
  <c r="BH56" s="1"/>
  <c r="BT56" s="1"/>
  <c r="CF56" s="1"/>
  <c r="CS56" s="1"/>
  <c r="AK19"/>
  <c r="AW19" s="1"/>
  <c r="BH19" s="1"/>
  <c r="BT19" s="1"/>
  <c r="CF19" s="1"/>
  <c r="CS19" s="1"/>
  <c r="AK53"/>
  <c r="AW53" s="1"/>
  <c r="BH53" s="1"/>
  <c r="BT53" s="1"/>
  <c r="CF53" s="1"/>
  <c r="CS53" s="1"/>
  <c r="AK55"/>
  <c r="AW55" s="1"/>
  <c r="BH55" s="1"/>
  <c r="BT55" s="1"/>
  <c r="CF55" s="1"/>
  <c r="CS55" s="1"/>
  <c r="AK44"/>
  <c r="AW44" s="1"/>
  <c r="BH44" s="1"/>
  <c r="BT44" s="1"/>
  <c r="CF44" s="1"/>
  <c r="CS44" s="1"/>
  <c r="AK50"/>
  <c r="AW50" s="1"/>
  <c r="BH50" s="1"/>
  <c r="BT50" s="1"/>
  <c r="CF50" s="1"/>
  <c r="CS50" s="1"/>
  <c r="AK49"/>
  <c r="AW49" s="1"/>
  <c r="BH49" s="1"/>
  <c r="BT49" s="1"/>
  <c r="CF49" s="1"/>
  <c r="CS49" s="1"/>
  <c r="AK21"/>
  <c r="AW21" s="1"/>
  <c r="BH21" s="1"/>
  <c r="BT21" s="1"/>
  <c r="CF21" s="1"/>
  <c r="CS21" s="1"/>
  <c r="AK58"/>
  <c r="AW58" s="1"/>
  <c r="BH58" s="1"/>
  <c r="BT58" s="1"/>
  <c r="CF58" s="1"/>
  <c r="CS58" s="1"/>
  <c r="AK18"/>
  <c r="AW18" s="1"/>
  <c r="BH18" s="1"/>
  <c r="BT18" s="1"/>
  <c r="CF18" s="1"/>
  <c r="CS18" s="1"/>
  <c r="AK64"/>
  <c r="AW64" s="1"/>
  <c r="BH64" s="1"/>
  <c r="BT64" s="1"/>
  <c r="CF64" s="1"/>
  <c r="CS64" s="1"/>
  <c r="AK59"/>
  <c r="AW59" s="1"/>
  <c r="BH59" s="1"/>
  <c r="BT59" s="1"/>
  <c r="CF59" s="1"/>
  <c r="CS59" s="1"/>
  <c r="AK62"/>
  <c r="AW62" s="1"/>
  <c r="BH62" s="1"/>
  <c r="BT62" s="1"/>
  <c r="CF62" s="1"/>
  <c r="CS62" s="1"/>
  <c r="AK57"/>
  <c r="AW57" s="1"/>
  <c r="BH57" s="1"/>
  <c r="BT57" s="1"/>
  <c r="CF57" s="1"/>
  <c r="CS57" s="1"/>
  <c r="AK47"/>
  <c r="AW47" s="1"/>
  <c r="BH47" s="1"/>
  <c r="BT47" s="1"/>
  <c r="CF47" s="1"/>
  <c r="CS47" s="1"/>
  <c r="AK42"/>
  <c r="AW42" s="1"/>
  <c r="BH42" s="1"/>
  <c r="BT42" s="1"/>
  <c r="CF42" s="1"/>
  <c r="CS42" s="1"/>
  <c r="AK31"/>
  <c r="AW31" s="1"/>
  <c r="BH31" s="1"/>
  <c r="BT31" s="1"/>
  <c r="CF31" s="1"/>
  <c r="CS31" s="1"/>
  <c r="AK27"/>
  <c r="AW27" s="1"/>
  <c r="BH27" s="1"/>
  <c r="BT27" s="1"/>
  <c r="CF27" s="1"/>
  <c r="CS27" s="1"/>
  <c r="AK7"/>
  <c r="AW7" s="1"/>
  <c r="BH7" s="1"/>
  <c r="BT7" s="1"/>
  <c r="CF7" s="1"/>
  <c r="CS7" s="1"/>
  <c r="AK14"/>
  <c r="AW14" s="1"/>
  <c r="BH14" s="1"/>
  <c r="BT14" s="1"/>
  <c r="CF14" s="1"/>
  <c r="CS14" s="1"/>
  <c r="AK20"/>
  <c r="AW20" s="1"/>
  <c r="BH20" s="1"/>
  <c r="BT20" s="1"/>
  <c r="CF20" s="1"/>
  <c r="CS20" s="1"/>
  <c r="AK52"/>
  <c r="AW52" s="1"/>
  <c r="BH52" s="1"/>
  <c r="BT52" s="1"/>
  <c r="CF52" s="1"/>
  <c r="CS52" s="1"/>
  <c r="AK63"/>
  <c r="AW63" s="1"/>
  <c r="BH63" s="1"/>
  <c r="BT63" s="1"/>
  <c r="CF63" s="1"/>
  <c r="CS63" s="1"/>
  <c r="AK54"/>
  <c r="AW54" s="1"/>
  <c r="BH54" s="1"/>
  <c r="BT54" s="1"/>
  <c r="CF54" s="1"/>
  <c r="CS54" s="1"/>
  <c r="AK13"/>
  <c r="AW13" s="1"/>
  <c r="BH13" s="1"/>
  <c r="BT13" s="1"/>
  <c r="CF13" s="1"/>
  <c r="CS13" s="1"/>
  <c r="AK61"/>
  <c r="AW61" s="1"/>
  <c r="BH61" s="1"/>
  <c r="BT61" s="1"/>
  <c r="CF61" s="1"/>
  <c r="CS61" s="1"/>
  <c r="AK12"/>
  <c r="AW12" s="1"/>
  <c r="BH12" s="1"/>
  <c r="BT12" s="1"/>
  <c r="CF12" s="1"/>
  <c r="CS12" s="1"/>
  <c r="AK10"/>
  <c r="AW10" s="1"/>
  <c r="BH10" s="1"/>
  <c r="BT10" s="1"/>
  <c r="CF10" s="1"/>
  <c r="CS10" s="1"/>
  <c r="AK67"/>
  <c r="AW67" s="1"/>
  <c r="BH67" s="1"/>
  <c r="BT67" s="1"/>
  <c r="CF67" s="1"/>
  <c r="CS67" s="1"/>
  <c r="AK39"/>
  <c r="AW39" s="1"/>
  <c r="BH39" s="1"/>
  <c r="BT39" s="1"/>
  <c r="CF39" s="1"/>
  <c r="CS39" s="1"/>
  <c r="AK32"/>
  <c r="AW32" s="1"/>
  <c r="BH32" s="1"/>
  <c r="BT32" s="1"/>
  <c r="CF32" s="1"/>
  <c r="CS32" s="1"/>
  <c r="AK30"/>
  <c r="AW30" s="1"/>
  <c r="BH30" s="1"/>
  <c r="BT30" s="1"/>
  <c r="CF30" s="1"/>
  <c r="CS30" s="1"/>
  <c r="AK45"/>
  <c r="AW45" s="1"/>
  <c r="BH45" s="1"/>
  <c r="BT45" s="1"/>
  <c r="CF45" s="1"/>
  <c r="CS45" s="1"/>
  <c r="AK11"/>
  <c r="AW11" s="1"/>
  <c r="BH11" s="1"/>
  <c r="BT11" s="1"/>
  <c r="CF11" s="1"/>
  <c r="CS11" s="1"/>
  <c r="AK17"/>
  <c r="AW17" s="1"/>
  <c r="BH17" s="1"/>
  <c r="BT17" s="1"/>
  <c r="CF17" s="1"/>
  <c r="CS17" s="1"/>
  <c r="AK65"/>
  <c r="AW65" s="1"/>
  <c r="BH65" s="1"/>
  <c r="BT65" s="1"/>
  <c r="CF65" s="1"/>
  <c r="CS65" s="1"/>
  <c r="AK33"/>
  <c r="AW33" s="1"/>
  <c r="BH33" s="1"/>
  <c r="BT33" s="1"/>
  <c r="CF33" s="1"/>
  <c r="CS33" s="1"/>
  <c r="AK9"/>
  <c r="AW9" s="1"/>
  <c r="BH9" s="1"/>
  <c r="BT9" s="1"/>
  <c r="CF9" s="1"/>
  <c r="CS9" s="1"/>
  <c r="AK38"/>
  <c r="AW38" s="1"/>
  <c r="BH38" s="1"/>
  <c r="BT38" s="1"/>
  <c r="CF38" s="1"/>
  <c r="CS38" s="1"/>
  <c r="AK35"/>
  <c r="AW35" s="1"/>
  <c r="BH35" s="1"/>
  <c r="BT35" s="1"/>
  <c r="CF35" s="1"/>
  <c r="CS35" s="1"/>
  <c r="AK43"/>
  <c r="AW43" s="1"/>
  <c r="BH43" s="1"/>
  <c r="BT43" s="1"/>
  <c r="CF43" s="1"/>
  <c r="CS43" s="1"/>
  <c r="AK26"/>
  <c r="AW26" s="1"/>
  <c r="BH26" s="1"/>
  <c r="BT26" s="1"/>
  <c r="CF26" s="1"/>
  <c r="CS26" s="1"/>
  <c r="AK23"/>
  <c r="AW23" s="1"/>
  <c r="BH23" s="1"/>
  <c r="BT23" s="1"/>
  <c r="CF23" s="1"/>
  <c r="CS23" s="1"/>
  <c r="AK34"/>
  <c r="AW34" s="1"/>
  <c r="BH34" s="1"/>
  <c r="BT34" s="1"/>
  <c r="CF34" s="1"/>
  <c r="CS34" s="1"/>
  <c r="AK37"/>
  <c r="AW37" s="1"/>
  <c r="BH37" s="1"/>
  <c r="BT37" s="1"/>
  <c r="CF37" s="1"/>
  <c r="CS37" s="1"/>
  <c r="AK48"/>
  <c r="AW48" s="1"/>
  <c r="BH48" s="1"/>
  <c r="BT48" s="1"/>
  <c r="CF48" s="1"/>
  <c r="CS48" s="1"/>
  <c r="AK28"/>
  <c r="AW28" s="1"/>
  <c r="BH28" s="1"/>
  <c r="BT28" s="1"/>
  <c r="CF28" s="1"/>
  <c r="CS28" s="1"/>
  <c r="AK68"/>
  <c r="AW68" s="1"/>
  <c r="BH68" s="1"/>
  <c r="BT68" s="1"/>
  <c r="CF68" s="1"/>
  <c r="CS68" s="1"/>
  <c r="AK51"/>
  <c r="AW51" s="1"/>
  <c r="BH51" s="1"/>
  <c r="BT51" s="1"/>
  <c r="CF51" s="1"/>
  <c r="CS51" s="1"/>
  <c r="AK15"/>
  <c r="AW15" s="1"/>
  <c r="BH15" s="1"/>
  <c r="BT15" s="1"/>
  <c r="CF15" s="1"/>
  <c r="CS15" s="1"/>
  <c r="AA8"/>
  <c r="AA23"/>
  <c r="AA19"/>
  <c r="AA34"/>
  <c r="AA65"/>
  <c r="AA27"/>
  <c r="AA62"/>
  <c r="AA30"/>
  <c r="AA37"/>
  <c r="AA28"/>
  <c r="AA57"/>
  <c r="AA33"/>
  <c r="AA67"/>
  <c r="AA45"/>
  <c r="AA53"/>
  <c r="AA55"/>
  <c r="AA47"/>
  <c r="AA68"/>
  <c r="AA44"/>
  <c r="AA43"/>
  <c r="AA50"/>
  <c r="AA49"/>
  <c r="AA48"/>
  <c r="AA42"/>
  <c r="AA22"/>
  <c r="AA14"/>
  <c r="AA38"/>
  <c r="AA51"/>
  <c r="AA21"/>
  <c r="AA13"/>
  <c r="AA11"/>
  <c r="AA61"/>
  <c r="AA52"/>
  <c r="AA12"/>
  <c r="AA10"/>
  <c r="AA58"/>
  <c r="AA18"/>
  <c r="AA39"/>
  <c r="AA20"/>
  <c r="AA17"/>
  <c r="AA54"/>
  <c r="AA32"/>
  <c r="AA26"/>
  <c r="AA35"/>
  <c r="AA24"/>
  <c r="AA6"/>
  <c r="AA63"/>
  <c r="AA64"/>
  <c r="AA31"/>
  <c r="AA9"/>
  <c r="AA69"/>
  <c r="AA59"/>
  <c r="AA56"/>
  <c r="Z64"/>
  <c r="Z8"/>
  <c r="Z27"/>
  <c r="Z65"/>
  <c r="Z53"/>
  <c r="Z44"/>
  <c r="Z50"/>
  <c r="Z14"/>
  <c r="Z38"/>
  <c r="Z51"/>
  <c r="Z21"/>
  <c r="Z15"/>
  <c r="Z61"/>
  <c r="Z13"/>
  <c r="Z54"/>
  <c r="Z11"/>
  <c r="Z52"/>
  <c r="Z10"/>
  <c r="Z12"/>
  <c r="Z58"/>
  <c r="Z18"/>
  <c r="Z20"/>
  <c r="Z35"/>
  <c r="Z31"/>
  <c r="Z9"/>
  <c r="Z69"/>
  <c r="Z32"/>
  <c r="Z59"/>
  <c r="Z17"/>
  <c r="Z62"/>
  <c r="Z30"/>
  <c r="Z37"/>
  <c r="Z28"/>
  <c r="Z39"/>
  <c r="Z24"/>
  <c r="Z67"/>
  <c r="Z57"/>
  <c r="Z45"/>
  <c r="Z56"/>
  <c r="Z34"/>
  <c r="Z55"/>
  <c r="Z26"/>
  <c r="Z19"/>
  <c r="Z23"/>
  <c r="Z68"/>
  <c r="Z33"/>
  <c r="Z43"/>
  <c r="Z47"/>
  <c r="Z49"/>
  <c r="Z42"/>
  <c r="Z48"/>
  <c r="Z63"/>
  <c r="Z6"/>
  <c r="BI7"/>
  <c r="BU7"/>
  <c r="P6"/>
  <c r="BU52"/>
  <c r="BU13"/>
  <c r="BU12"/>
  <c r="BI12"/>
  <c r="AA15"/>
  <c r="BI52"/>
  <c r="BI13" l="1"/>
  <c r="AA7" l="1"/>
</calcChain>
</file>

<file path=xl/sharedStrings.xml><?xml version="1.0" encoding="utf-8"?>
<sst xmlns="http://schemas.openxmlformats.org/spreadsheetml/2006/main" count="2394" uniqueCount="316">
  <si>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</si>
  <si>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</si>
  <si>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</si>
  <si>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</si>
  <si>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</si>
  <si>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</si>
  <si>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</si>
  <si>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</si>
  <si>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</si>
  <si>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</si>
  <si>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</si>
  <si>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</si>
  <si>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</si>
  <si>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</si>
  <si>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</si>
  <si>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</si>
  <si>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</si>
  <si>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</si>
  <si>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</si>
  <si>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</si>
  <si>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</si>
  <si>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</si>
  <si>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</si>
  <si>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</si>
  <si>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</si>
  <si>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</si>
  <si>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</si>
  <si>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</si>
  <si>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</si>
  <si>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</si>
  <si>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</si>
  <si>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</si>
  <si>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</si>
  <si>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</si>
  <si>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</si>
  <si>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</si>
  <si>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</si>
  <si>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</si>
  <si>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</si>
  <si>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</si>
  <si>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</si>
  <si>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</si>
  <si>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</si>
  <si>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</si>
  <si>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</si>
  <si>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</si>
  <si>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</si>
  <si>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</si>
  <si>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</si>
  <si>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</si>
  <si>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</si>
  <si>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</si>
  <si>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</si>
  <si>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</si>
  <si>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</si>
  <si>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Beneking</t>
  </si>
  <si>
    <t>Gohl</t>
  </si>
  <si>
    <t>Michael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</si>
  <si>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</si>
  <si>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</si>
  <si>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</si>
  <si>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</si>
  <si>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</si>
  <si>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</si>
  <si>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</si>
  <si>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Thomas</t>
  </si>
  <si>
    <t>Guney</t>
  </si>
  <si>
    <t>24.</t>
  </si>
  <si>
    <t>25.</t>
  </si>
  <si>
    <t>26.</t>
  </si>
  <si>
    <t>27.</t>
  </si>
  <si>
    <t>Warnkens</t>
  </si>
  <si>
    <t>Vennemann</t>
  </si>
  <si>
    <t>28.</t>
  </si>
  <si>
    <t>29.</t>
  </si>
  <si>
    <t>30.</t>
  </si>
  <si>
    <t>Gesamtpunkte nach                           6 Spieltagen</t>
  </si>
  <si>
    <t>Punkte   5.Sp-Tag</t>
  </si>
  <si>
    <t>31.</t>
  </si>
  <si>
    <t>32.</t>
  </si>
  <si>
    <t>33.</t>
  </si>
  <si>
    <t>34.</t>
  </si>
  <si>
    <t>35.</t>
  </si>
  <si>
    <t>Tigers Künsebeck</t>
  </si>
  <si>
    <t>Brökemeier</t>
  </si>
  <si>
    <t>Bettina</t>
  </si>
  <si>
    <t>Angelika</t>
  </si>
  <si>
    <t>MC G.M.-Hütte</t>
  </si>
  <si>
    <t>Wessendorf</t>
  </si>
  <si>
    <t>Klaus</t>
  </si>
  <si>
    <t>Pfeffer</t>
  </si>
  <si>
    <t>Ruth</t>
  </si>
  <si>
    <t>Dunker, Sven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</si>
  <si>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</si>
  <si>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</si>
  <si>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</si>
  <si>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</si>
  <si>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</si>
  <si>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</si>
  <si>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</si>
  <si>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</si>
  <si>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</si>
  <si>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</si>
  <si>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</si>
  <si>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</si>
  <si>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Wessendorf, Klaus</t>
  </si>
  <si>
    <t>Beneking, Angelika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</si>
  <si>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</si>
  <si>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</si>
  <si>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</si>
  <si>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</si>
  <si>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</si>
  <si>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</si>
  <si>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</si>
  <si>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</si>
  <si>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Zschäpe , Jens-Bob</t>
  </si>
  <si>
    <t>Drobik, Andreas</t>
  </si>
  <si>
    <t>Hilbert, Georg</t>
  </si>
  <si>
    <t>van der Wals, Wilfried</t>
  </si>
  <si>
    <t>Depke, Marko</t>
  </si>
  <si>
    <t>Guney, Thomas</t>
  </si>
  <si>
    <t>H</t>
  </si>
  <si>
    <t>SM2</t>
  </si>
  <si>
    <t>SM1</t>
  </si>
  <si>
    <t>37.</t>
  </si>
  <si>
    <t>36.</t>
  </si>
  <si>
    <t>38.</t>
  </si>
  <si>
    <t>39.</t>
  </si>
  <si>
    <t xml:space="preserve">D   </t>
  </si>
  <si>
    <t>Kategorienwertung</t>
  </si>
  <si>
    <t>Erwin</t>
  </si>
  <si>
    <t>Reinhard</t>
  </si>
  <si>
    <t>40.</t>
  </si>
  <si>
    <t>41.</t>
  </si>
  <si>
    <t>42.</t>
  </si>
  <si>
    <t>Beneking, Erwin</t>
  </si>
  <si>
    <t>Pfeffer, Reinhard</t>
  </si>
  <si>
    <t>Gerlach</t>
  </si>
  <si>
    <t>Gerlach, Markus</t>
  </si>
  <si>
    <t>43.</t>
  </si>
  <si>
    <t>44.</t>
  </si>
  <si>
    <t>45.</t>
  </si>
  <si>
    <t>Möller</t>
  </si>
  <si>
    <t>Suchomel</t>
  </si>
  <si>
    <t>Brian</t>
  </si>
  <si>
    <t>Ralf</t>
  </si>
  <si>
    <t>Stefan</t>
  </si>
  <si>
    <t>MGC Bad Salzuflen</t>
  </si>
  <si>
    <t>Liana</t>
  </si>
  <si>
    <t>Lena</t>
  </si>
  <si>
    <t>Suchomel , Brian</t>
  </si>
  <si>
    <t>Möller , Markus</t>
  </si>
  <si>
    <t>Klaus , Liana</t>
  </si>
  <si>
    <t>Hoogen , Lena</t>
  </si>
  <si>
    <t>Vennemann, Ralf</t>
  </si>
  <si>
    <t>Klaus , Sven</t>
  </si>
  <si>
    <t>Gerlach , Stefan</t>
  </si>
  <si>
    <t>Vernaleken</t>
  </si>
  <si>
    <t>Julian</t>
  </si>
  <si>
    <t>D</t>
  </si>
  <si>
    <t>Vernaleken , Julian</t>
  </si>
  <si>
    <t>Schröder</t>
  </si>
  <si>
    <t>Hendrik</t>
  </si>
  <si>
    <t>Michaela</t>
  </si>
  <si>
    <t>Schröder, Matthias</t>
  </si>
  <si>
    <t>Hoogen, Hendrik</t>
  </si>
  <si>
    <t>46.</t>
  </si>
  <si>
    <t>BGC Diepholz</t>
  </si>
  <si>
    <t>Dejoks</t>
  </si>
  <si>
    <t>Rene</t>
  </si>
  <si>
    <t>Dejoks, Rene</t>
  </si>
  <si>
    <t>Gesamtpunkte nach  5  Spieltagen</t>
  </si>
  <si>
    <t>Betzien</t>
  </si>
  <si>
    <t>Schreiber</t>
  </si>
  <si>
    <t>1.MGC Epe</t>
  </si>
  <si>
    <t>Andre</t>
  </si>
  <si>
    <t>Betzien , Andre</t>
  </si>
  <si>
    <t>Schreiber , Udo</t>
  </si>
  <si>
    <t>Damen</t>
  </si>
  <si>
    <t>Herren</t>
  </si>
  <si>
    <t>Jugend</t>
  </si>
  <si>
    <t>Senioren I</t>
  </si>
  <si>
    <t>Senioren II</t>
  </si>
  <si>
    <t>Herten</t>
  </si>
  <si>
    <t>Bartel</t>
  </si>
  <si>
    <t>Osnabrücker MC</t>
  </si>
  <si>
    <t>Laurenz</t>
  </si>
  <si>
    <t>Anja</t>
  </si>
  <si>
    <t>Biermann</t>
  </si>
  <si>
    <t>Christoph</t>
  </si>
  <si>
    <t>Wesemann</t>
  </si>
  <si>
    <t>Florian</t>
  </si>
  <si>
    <t>Rechenmacher</t>
  </si>
  <si>
    <t xml:space="preserve">Jens </t>
  </si>
  <si>
    <t>Stallkamp</t>
  </si>
  <si>
    <t>Sebastian</t>
  </si>
  <si>
    <t>Dierks</t>
  </si>
  <si>
    <t>Marcel</t>
  </si>
  <si>
    <t>Ramcke</t>
  </si>
  <si>
    <t>Tobias</t>
  </si>
  <si>
    <t>MGC Dormagen</t>
  </si>
  <si>
    <t>Pichol</t>
  </si>
  <si>
    <t>Michelle</t>
  </si>
  <si>
    <t>Gunter</t>
  </si>
  <si>
    <t>Raschke</t>
  </si>
  <si>
    <t>Benjamin</t>
  </si>
  <si>
    <t>Punkte nach                           3 Spieltagen</t>
  </si>
  <si>
    <t>Biermann, Christoph</t>
  </si>
  <si>
    <t>Stallkamp, Sebastian</t>
  </si>
  <si>
    <t>Ramcke, Tobias</t>
  </si>
  <si>
    <t>Raschke, Benjamin</t>
  </si>
  <si>
    <t>Schröder , Michaela</t>
  </si>
  <si>
    <t>Wesemann, Florian</t>
  </si>
  <si>
    <t>Raschke, Marcel</t>
  </si>
  <si>
    <t>Laurenz, Gunter</t>
  </si>
  <si>
    <t>Pichol, Michelle</t>
  </si>
  <si>
    <t>Dierks, Marcel</t>
  </si>
  <si>
    <t>Laurenz, Anja</t>
  </si>
  <si>
    <t>47.</t>
  </si>
  <si>
    <t>48.</t>
  </si>
  <si>
    <t>49.</t>
  </si>
  <si>
    <t>50.</t>
  </si>
  <si>
    <t>51.</t>
  </si>
  <si>
    <t>52.</t>
  </si>
  <si>
    <t>Wittling</t>
  </si>
  <si>
    <t>Appelmann</t>
  </si>
  <si>
    <t>VFM Bottrop</t>
  </si>
  <si>
    <t>Raschke-Dejoks</t>
  </si>
  <si>
    <t>Isabell</t>
  </si>
  <si>
    <t>Holger</t>
  </si>
  <si>
    <t>54.</t>
  </si>
  <si>
    <t>55.</t>
  </si>
  <si>
    <t>56.</t>
  </si>
  <si>
    <t>57.</t>
  </si>
  <si>
    <t>58.</t>
  </si>
  <si>
    <t>59.</t>
  </si>
  <si>
    <t>Nitsche</t>
  </si>
  <si>
    <t>MGC Dormagen-Brechten</t>
  </si>
  <si>
    <t>Backumer Tal Herten</t>
  </si>
  <si>
    <t>JM</t>
  </si>
  <si>
    <t>JW</t>
  </si>
  <si>
    <t>D - SW1</t>
  </si>
  <si>
    <t>D - SW2</t>
  </si>
  <si>
    <t>Raschke-Dejoks Isabell</t>
  </si>
  <si>
    <t>Appelmann , Andre'</t>
  </si>
  <si>
    <t>Bartel , Michael</t>
  </si>
  <si>
    <t>Hoogen , Ingo</t>
  </si>
  <si>
    <t>Nitsche , Holger</t>
  </si>
  <si>
    <t>Wittling , Marcel</t>
  </si>
  <si>
    <t>SchW</t>
  </si>
  <si>
    <t>SchM</t>
  </si>
  <si>
    <t>Rechenmacher , Jens</t>
  </si>
  <si>
    <t>53.</t>
  </si>
  <si>
    <t>Gesamtpunkte nach                           7 Spieltagen</t>
  </si>
  <si>
    <t>Wietz</t>
  </si>
  <si>
    <t>Niendorfer MC</t>
  </si>
  <si>
    <t>Schlüter , Wilfried</t>
  </si>
  <si>
    <t>Wietz , Florian</t>
  </si>
  <si>
    <t>Schlüter</t>
  </si>
  <si>
    <t>Punkte   8.Sp-Tag</t>
  </si>
  <si>
    <t>Winterpokal 2019 / 2020</t>
  </si>
  <si>
    <t>1. Spieltag</t>
  </si>
  <si>
    <t>Börger</t>
  </si>
  <si>
    <t>Pascal</t>
  </si>
  <si>
    <t>Jm</t>
  </si>
  <si>
    <t>Burdorf</t>
  </si>
  <si>
    <t>Yannick</t>
  </si>
  <si>
    <t>Neumann</t>
  </si>
  <si>
    <t>Reiner</t>
  </si>
  <si>
    <t>Wittkopf</t>
  </si>
  <si>
    <t>Helga</t>
  </si>
  <si>
    <t>Schm</t>
  </si>
  <si>
    <t xml:space="preserve">  </t>
  </si>
  <si>
    <t>Tgers Künsebeck</t>
  </si>
  <si>
    <t>Jens</t>
  </si>
  <si>
    <t>Abeling-Betzien</t>
  </si>
  <si>
    <t>Birgit</t>
  </si>
  <si>
    <t>Kracht</t>
  </si>
  <si>
    <t>Christian</t>
  </si>
  <si>
    <t>60.</t>
  </si>
  <si>
    <t>61.</t>
  </si>
  <si>
    <t>62.</t>
  </si>
  <si>
    <t>63.</t>
  </si>
  <si>
    <t>64.</t>
  </si>
  <si>
    <t>1. Spieltag  03.11.2019</t>
  </si>
  <si>
    <t>2. Spieltag  17.11.2019</t>
  </si>
  <si>
    <t xml:space="preserve">3. Spieltag  </t>
  </si>
  <si>
    <t xml:space="preserve">4. Spieltag  </t>
  </si>
  <si>
    <t xml:space="preserve">5. Spieltag  </t>
  </si>
  <si>
    <t xml:space="preserve">6. Spieltag  </t>
  </si>
  <si>
    <t xml:space="preserve">7. Spieltag  </t>
  </si>
  <si>
    <t xml:space="preserve">8. Spieltag  </t>
  </si>
  <si>
    <t>Gesamtpunkte nach                           8 Spieltagen</t>
  </si>
  <si>
    <t>Sm1</t>
  </si>
  <si>
    <t>Sm2</t>
  </si>
  <si>
    <t>Jw</t>
  </si>
  <si>
    <t>Sw1</t>
  </si>
  <si>
    <t>Sw2</t>
  </si>
  <si>
    <t>Wittkopf , Helga</t>
  </si>
  <si>
    <t>Abeling-Betzien , Birgit</t>
  </si>
  <si>
    <t>Börger , Jens</t>
  </si>
  <si>
    <t>Burdorf , Yannick</t>
  </si>
  <si>
    <t>Börger , Pascal</t>
  </si>
  <si>
    <t>Neumann , Reiner</t>
  </si>
  <si>
    <t>Kracht , Christian</t>
  </si>
  <si>
    <t>2. Spieltag</t>
  </si>
  <si>
    <t>3. Spieltag</t>
  </si>
  <si>
    <t>4. Spieltag</t>
  </si>
  <si>
    <t>5. Spieltag</t>
  </si>
  <si>
    <t>6. Spieltag</t>
  </si>
  <si>
    <t>7. Spieltag</t>
  </si>
  <si>
    <t>8. Spieltag</t>
  </si>
  <si>
    <t>Gesamt</t>
  </si>
  <si>
    <t>Skoffel</t>
  </si>
  <si>
    <t>Norbert</t>
  </si>
  <si>
    <t>Skoffel, Norbert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</si>
</sst>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/>
    <xf numFmtId="0" fontId="0" fillId="7" borderId="3" xfId="0" applyFill="1" applyBorder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164" fontId="0" fillId="0" borderId="0" xfId="0" applyNumberFormat="1" applyBorder="1" applyAlignment="1"/>
    <xf numFmtId="0" fontId="10" fillId="0" borderId="3" xfId="0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0" fillId="7" borderId="3" xfId="0" applyFill="1" applyBorder="1"/>
    <xf numFmtId="0" fontId="7" fillId="0" borderId="3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0" borderId="0" xfId="0" applyFont="1"/>
    <xf numFmtId="0" fontId="0" fillId="0" borderId="3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2" borderId="0" xfId="0" applyFont="1" applyFill="1"/>
    <xf numFmtId="0" fontId="0" fillId="0" borderId="3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3" borderId="0" xfId="0" applyFont="1" applyFill="1" applyAlignment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ill="1" applyAlignment="1"/>
    <xf numFmtId="0" fontId="3" fillId="3" borderId="3" xfId="0" applyFont="1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164" fontId="17" fillId="3" borderId="0" xfId="0" applyNumberFormat="1" applyFont="1" applyFill="1" applyBorder="1" applyAlignment="1">
      <alignment horizontal="center" vertical="center"/>
    </xf>
    <xf numFmtId="0" fontId="0" fillId="0" borderId="5" xfId="0" applyBorder="1"/>
    <xf numFmtId="0" fontId="7" fillId="0" borderId="0" xfId="0" applyFont="1" applyAlignment="1">
      <alignment horizontal="center" vertical="center"/>
    </xf>
    <xf numFmtId="0" fontId="9" fillId="8" borderId="6" xfId="0" applyFont="1" applyFill="1" applyBorder="1" applyAlignment="1">
      <alignment vertical="center"/>
    </xf>
    <xf numFmtId="164" fontId="6" fillId="8" borderId="6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0" xfId="0" applyFill="1" applyAlignment="1"/>
    <xf numFmtId="0" fontId="3" fillId="7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9" fillId="8" borderId="3" xfId="0" applyFont="1" applyFill="1" applyBorder="1" applyAlignment="1"/>
    <xf numFmtId="0" fontId="9" fillId="3" borderId="3" xfId="0" applyFont="1" applyFill="1" applyBorder="1" applyAlignment="1">
      <alignment horizontal="center" vertical="center" textRotation="90"/>
    </xf>
    <xf numFmtId="0" fontId="9" fillId="8" borderId="2" xfId="0" applyFont="1" applyFill="1" applyBorder="1" applyAlignment="1"/>
    <xf numFmtId="0" fontId="9" fillId="3" borderId="2" xfId="0" applyFont="1" applyFill="1" applyBorder="1" applyAlignment="1">
      <alignment horizontal="center" vertical="center" textRotation="90"/>
    </xf>
    <xf numFmtId="0" fontId="9" fillId="6" borderId="3" xfId="0" applyFont="1" applyFill="1" applyBorder="1" applyAlignment="1"/>
    <xf numFmtId="0" fontId="9" fillId="9" borderId="3" xfId="0" applyFont="1" applyFill="1" applyBorder="1"/>
    <xf numFmtId="0" fontId="9" fillId="9" borderId="3" xfId="0" applyFont="1" applyFill="1" applyBorder="1" applyAlignment="1"/>
    <xf numFmtId="0" fontId="9" fillId="10" borderId="3" xfId="0" applyFont="1" applyFill="1" applyBorder="1" applyAlignment="1"/>
    <xf numFmtId="0" fontId="0" fillId="10" borderId="3" xfId="0" applyFill="1" applyBorder="1"/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1" fillId="4" borderId="3" xfId="0" applyFont="1" applyFill="1" applyBorder="1" applyAlignment="1">
      <alignment horizontal="center" textRotation="90" wrapText="1"/>
    </xf>
    <xf numFmtId="0" fontId="0" fillId="4" borderId="1" xfId="0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2" fillId="4" borderId="3" xfId="0" applyFont="1" applyFill="1" applyBorder="1" applyAlignment="1">
      <alignment horizontal="center" textRotation="90" wrapText="1"/>
    </xf>
    <xf numFmtId="0" fontId="0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11" borderId="0" xfId="0" applyFill="1"/>
    <xf numFmtId="0" fontId="0" fillId="11" borderId="0" xfId="0" applyFont="1" applyFill="1" applyAlignment="1"/>
    <xf numFmtId="0" fontId="0" fillId="11" borderId="0" xfId="0" applyFont="1" applyFill="1"/>
    <xf numFmtId="0" fontId="0" fillId="11" borderId="0" xfId="0" applyFont="1" applyFill="1" applyAlignment="1">
      <alignment vertical="center"/>
    </xf>
    <xf numFmtId="0" fontId="0" fillId="11" borderId="0" xfId="0" applyFill="1" applyAlignment="1"/>
    <xf numFmtId="0" fontId="0" fillId="0" borderId="0" xfId="0" applyFont="1" applyBorder="1" applyAlignment="1">
      <alignment horizontal="center" vertical="center" wrapText="1"/>
    </xf>
    <xf numFmtId="164" fontId="0" fillId="0" borderId="3" xfId="0" applyNumberFormat="1" applyFont="1" applyBorder="1" applyAlignment="1"/>
    <xf numFmtId="2" fontId="7" fillId="0" borderId="7" xfId="0" applyNumberFormat="1" applyFont="1" applyBorder="1" applyAlignment="1">
      <alignment horizontal="center" vertical="center"/>
    </xf>
    <xf numFmtId="0" fontId="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11" borderId="3" xfId="0" applyFill="1" applyBorder="1"/>
    <xf numFmtId="0" fontId="9" fillId="4" borderId="3" xfId="0" applyFont="1" applyFill="1" applyBorder="1" applyAlignment="1">
      <alignment vertical="center"/>
    </xf>
    <xf numFmtId="0" fontId="3" fillId="10" borderId="3" xfId="0" applyFont="1" applyFill="1" applyBorder="1"/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4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6" fillId="10" borderId="3" xfId="0" applyFont="1" applyFill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3" borderId="0" xfId="0" applyFont="1" applyFill="1" applyAlignment="1">
      <alignment textRotation="90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textRotation="90" wrapText="1"/>
    </xf>
    <xf numFmtId="0" fontId="1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</cellXfs>
  <cellStyles count="1">
    <cellStyle name="Standard" xfId="0" builtinId="0"/>
  </cellStyles>
  <dxfs count="28">
    <dxf>
      <font>
        <color auto="1"/>
      </font>
    </dxf>
    <dxf>
      <font>
        <color rgb="FF00B0F0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F0"/>
      </font>
    </dxf>
    <dxf>
      <font>
        <color rgb="FF00B050"/>
      </font>
    </dxf>
    <dxf>
      <font>
        <color auto="1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66676</xdr:rowOff>
    </xdr:from>
    <xdr:to>
      <xdr:col>5</xdr:col>
      <xdr:colOff>723900</xdr:colOff>
      <xdr:row>4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T69"/>
  <sheetViews>
    <sheetView tabSelected="1" workbookViewId="0">
      <pane xSplit="6" topLeftCell="N1" activePane="topRight" state="frozen"/>
      <selection activeCell="A4" sqref="A4"/>
      <selection pane="topRight" activeCell="AC14" sqref="AC14"/>
    </sheetView>
  </sheetViews>
  <sheetFormatPr baseColWidth="10" defaultRowHeight="15"/>
  <cols>
    <col min="1" max="1" width="1" customWidth="1"/>
    <col min="2" max="2" width="3.5703125" customWidth="1"/>
    <col min="3" max="3" width="15.7109375" customWidth="1"/>
    <col min="4" max="4" width="12.28515625" customWidth="1"/>
    <col min="5" max="5" width="8.42578125" style="11" bestFit="1" customWidth="1"/>
    <col min="6" max="6" width="23.7109375" style="14" bestFit="1" customWidth="1"/>
    <col min="7" max="7" width="7.140625" style="157" customWidth="1"/>
    <col min="8" max="8" width="1.7109375" style="1" customWidth="1"/>
    <col min="9" max="9" width="5" style="11" customWidth="1"/>
    <col min="10" max="10" width="1.5703125" customWidth="1"/>
    <col min="11" max="11" width="5" style="11" customWidth="1"/>
    <col min="12" max="12" width="1.7109375" customWidth="1"/>
    <col min="13" max="13" width="6.28515625" style="11" customWidth="1"/>
    <col min="14" max="14" width="1.140625" style="1" customWidth="1"/>
    <col min="15" max="15" width="6.28515625" style="11" customWidth="1"/>
    <col min="16" max="16" width="8.85546875" style="11" customWidth="1"/>
    <col min="17" max="17" width="1.5703125" customWidth="1"/>
    <col min="18" max="18" width="6.28515625" style="11" customWidth="1"/>
    <col min="19" max="19" width="1.5703125" customWidth="1"/>
    <col min="20" max="20" width="6.28515625" style="11" customWidth="1"/>
    <col min="21" max="21" width="1.5703125" customWidth="1"/>
    <col min="22" max="22" width="6.28515625" customWidth="1"/>
    <col min="23" max="23" width="1.5703125" customWidth="1"/>
    <col min="24" max="24" width="6.28515625" style="24" customWidth="1"/>
    <col min="25" max="25" width="0.5703125" customWidth="1"/>
    <col min="26" max="26" width="6.28515625" style="69" customWidth="1"/>
    <col min="27" max="27" width="6.28515625" customWidth="1"/>
    <col min="28" max="28" width="1.5703125" customWidth="1"/>
    <col min="29" max="29" width="6.28515625" style="11" customWidth="1"/>
    <col min="30" max="30" width="1.5703125" customWidth="1"/>
    <col min="31" max="31" width="6.28515625" style="24" customWidth="1"/>
    <col min="32" max="32" width="1.5703125" customWidth="1"/>
    <col min="33" max="33" width="6.28515625" customWidth="1"/>
    <col min="34" max="34" width="1.5703125" customWidth="1"/>
    <col min="35" max="35" width="6.28515625" style="24" customWidth="1"/>
    <col min="36" max="36" width="1.5703125" customWidth="1"/>
    <col min="37" max="38" width="6.28515625" customWidth="1"/>
    <col min="39" max="39" width="1.5703125" customWidth="1"/>
    <col min="40" max="40" width="0.140625" style="69" customWidth="1"/>
    <col min="41" max="41" width="6.28515625" style="11" customWidth="1"/>
    <col min="42" max="42" width="1.5703125" style="11" customWidth="1"/>
    <col min="43" max="43" width="6.28515625" style="11" customWidth="1"/>
    <col min="44" max="44" width="1.5703125" style="11" customWidth="1"/>
    <col min="45" max="45" width="6.28515625" style="11" customWidth="1"/>
    <col min="46" max="46" width="1.5703125" style="11" customWidth="1"/>
    <col min="47" max="47" width="8.42578125" style="11" bestFit="1" customWidth="1"/>
    <col min="48" max="48" width="1.5703125" customWidth="1"/>
    <col min="49" max="49" width="6.28515625" style="11" customWidth="1"/>
    <col min="50" max="50" width="6.28515625" customWidth="1"/>
    <col min="51" max="51" width="1.5703125" customWidth="1"/>
    <col min="52" max="52" width="6" style="11" customWidth="1"/>
    <col min="53" max="53" width="1.5703125" style="11" customWidth="1"/>
    <col min="54" max="54" width="6.28515625" style="11" customWidth="1"/>
    <col min="55" max="55" width="1.42578125" style="11" customWidth="1"/>
    <col min="56" max="56" width="6.28515625" style="11" customWidth="1"/>
    <col min="57" max="57" width="1.5703125" style="11" customWidth="1"/>
    <col min="58" max="58" width="6.28515625" style="11" customWidth="1"/>
    <col min="59" max="59" width="1.5703125" customWidth="1"/>
    <col min="60" max="60" width="6.28515625" style="11" customWidth="1"/>
    <col min="61" max="61" width="7.140625" style="36" customWidth="1"/>
    <col min="62" max="62" width="1.5703125" customWidth="1"/>
    <col min="63" max="63" width="2.140625" style="69" customWidth="1"/>
    <col min="64" max="64" width="6.140625" customWidth="1"/>
    <col min="65" max="65" width="1.5703125" customWidth="1"/>
    <col min="66" max="66" width="6.28515625" customWidth="1"/>
    <col min="67" max="67" width="1.5703125" customWidth="1"/>
    <col min="68" max="68" width="6.28515625" customWidth="1"/>
    <col min="69" max="69" width="1.5703125" customWidth="1"/>
    <col min="70" max="70" width="6.28515625" customWidth="1"/>
    <col min="71" max="71" width="1.5703125" customWidth="1"/>
    <col min="72" max="73" width="6.28515625" customWidth="1"/>
    <col min="74" max="74" width="1.5703125" customWidth="1"/>
    <col min="75" max="75" width="2.140625" style="69" customWidth="1"/>
    <col min="76" max="76" width="6.140625" customWidth="1"/>
    <col min="77" max="77" width="1.5703125" customWidth="1"/>
    <col min="78" max="78" width="6.28515625" customWidth="1"/>
    <col min="79" max="79" width="1.5703125" customWidth="1"/>
    <col min="80" max="80" width="6.28515625" customWidth="1"/>
    <col min="81" max="81" width="1.5703125" customWidth="1"/>
    <col min="82" max="82" width="6.28515625" customWidth="1"/>
    <col min="83" max="83" width="1.5703125" customWidth="1"/>
    <col min="84" max="85" width="6.28515625" customWidth="1"/>
    <col min="86" max="86" width="1.5703125" customWidth="1"/>
    <col min="87" max="87" width="2.140625" style="69" customWidth="1"/>
    <col min="88" max="88" width="6.140625" customWidth="1"/>
    <col min="89" max="89" width="1.5703125" customWidth="1"/>
    <col min="90" max="90" width="6.28515625" customWidth="1"/>
    <col min="91" max="91" width="1.5703125" customWidth="1"/>
    <col min="92" max="92" width="6.28515625" customWidth="1"/>
    <col min="93" max="93" width="1.5703125" customWidth="1"/>
    <col min="94" max="94" width="6.28515625" customWidth="1"/>
    <col min="95" max="95" width="5" customWidth="1"/>
    <col min="96" max="96" width="3.42578125" customWidth="1"/>
    <col min="97" max="98" width="6.28515625" customWidth="1"/>
  </cols>
  <sheetData>
    <row r="1" spans="1:98" ht="21">
      <c r="B1" t="s">
        <v>23</v>
      </c>
      <c r="C1" s="177" t="s">
        <v>260</v>
      </c>
      <c r="D1" s="177"/>
      <c r="E1" s="177"/>
      <c r="F1" s="177"/>
      <c r="G1" s="177"/>
      <c r="H1" s="177"/>
      <c r="I1" s="177"/>
      <c r="J1" s="177"/>
      <c r="K1" s="177"/>
    </row>
    <row r="2" spans="1:98" ht="12.75" customHeight="1">
      <c r="C2" s="5"/>
      <c r="D2" s="5"/>
      <c r="E2" s="9"/>
      <c r="F2" s="12"/>
      <c r="H2" s="6"/>
      <c r="I2" s="181" t="s">
        <v>284</v>
      </c>
      <c r="J2" s="182"/>
      <c r="K2" s="182"/>
      <c r="L2" s="182"/>
      <c r="M2" s="182"/>
      <c r="N2" s="182"/>
      <c r="O2" s="182"/>
      <c r="P2" s="24"/>
      <c r="R2" s="181" t="s">
        <v>285</v>
      </c>
      <c r="S2" s="182"/>
      <c r="T2" s="182"/>
      <c r="U2" s="182"/>
      <c r="V2" s="182"/>
      <c r="W2" s="182"/>
      <c r="X2" s="182"/>
      <c r="Z2" s="185" t="s">
        <v>114</v>
      </c>
      <c r="AA2" s="25"/>
      <c r="AC2" s="181" t="s">
        <v>286</v>
      </c>
      <c r="AD2" s="182"/>
      <c r="AE2" s="182"/>
      <c r="AF2" s="182"/>
      <c r="AG2" s="182"/>
      <c r="AH2" s="182"/>
      <c r="AI2" s="182"/>
      <c r="AK2" s="183" t="s">
        <v>206</v>
      </c>
      <c r="AL2" s="28"/>
      <c r="AO2" s="181" t="s">
        <v>287</v>
      </c>
      <c r="AP2" s="182"/>
      <c r="AQ2" s="182"/>
      <c r="AR2" s="182"/>
      <c r="AS2" s="182"/>
      <c r="AT2" s="182"/>
      <c r="AU2" s="182"/>
      <c r="AW2" s="183" t="s">
        <v>171</v>
      </c>
      <c r="AX2" s="32"/>
      <c r="AZ2" s="181" t="s">
        <v>288</v>
      </c>
      <c r="BA2" s="182"/>
      <c r="BB2" s="182"/>
      <c r="BC2" s="182"/>
      <c r="BD2" s="182"/>
      <c r="BE2" s="182"/>
      <c r="BF2" s="182"/>
      <c r="BH2" s="188" t="s">
        <v>253</v>
      </c>
      <c r="BI2" s="37"/>
      <c r="BL2" s="181" t="s">
        <v>289</v>
      </c>
      <c r="BM2" s="182"/>
      <c r="BN2" s="182"/>
      <c r="BO2" s="182"/>
      <c r="BP2" s="182"/>
      <c r="BQ2" s="182"/>
      <c r="BR2" s="182"/>
      <c r="BT2" s="188" t="s">
        <v>76</v>
      </c>
      <c r="BU2" s="37"/>
      <c r="BX2" s="181" t="s">
        <v>290</v>
      </c>
      <c r="BY2" s="182"/>
      <c r="BZ2" s="182"/>
      <c r="CA2" s="182"/>
      <c r="CB2" s="182"/>
      <c r="CC2" s="182"/>
      <c r="CD2" s="182"/>
      <c r="CF2" s="188" t="s">
        <v>253</v>
      </c>
      <c r="CG2" s="37"/>
      <c r="CJ2" s="181" t="s">
        <v>291</v>
      </c>
      <c r="CK2" s="182"/>
      <c r="CL2" s="182"/>
      <c r="CM2" s="182"/>
      <c r="CN2" s="182"/>
      <c r="CO2" s="182"/>
      <c r="CP2" s="182"/>
      <c r="CQ2" s="145"/>
      <c r="CS2" s="188" t="s">
        <v>292</v>
      </c>
      <c r="CT2" s="37"/>
    </row>
    <row r="3" spans="1:98" ht="14.25" customHeight="1">
      <c r="C3" s="7" t="s">
        <v>23</v>
      </c>
      <c r="D3" s="7"/>
      <c r="E3" s="10"/>
      <c r="F3" s="13" t="s">
        <v>23</v>
      </c>
      <c r="H3" s="6"/>
      <c r="I3" s="9"/>
      <c r="J3" s="5"/>
      <c r="K3" s="9"/>
      <c r="R3" s="9"/>
      <c r="S3" s="5"/>
      <c r="T3" s="9"/>
      <c r="V3" s="11"/>
      <c r="W3" s="1"/>
      <c r="Y3" s="11"/>
      <c r="Z3" s="185"/>
      <c r="AA3" s="25"/>
      <c r="AC3" s="9"/>
      <c r="AD3" s="5"/>
      <c r="AE3" s="103"/>
      <c r="AG3" s="11"/>
      <c r="AH3" s="1"/>
      <c r="AJ3" s="11"/>
      <c r="AK3" s="183"/>
      <c r="AL3" s="28"/>
      <c r="AO3" s="9"/>
      <c r="AP3" s="9"/>
      <c r="AQ3" s="9"/>
      <c r="AT3" s="22"/>
      <c r="AV3" s="11"/>
      <c r="AW3" s="183"/>
      <c r="AX3" s="32"/>
      <c r="AZ3" s="9"/>
      <c r="BA3" s="9"/>
      <c r="BB3" s="9"/>
      <c r="BE3" s="22"/>
      <c r="BG3" s="11"/>
      <c r="BH3" s="188"/>
      <c r="BI3" s="37"/>
      <c r="BL3" s="9"/>
      <c r="BM3" s="9"/>
      <c r="BN3" s="9"/>
      <c r="BO3" s="11"/>
      <c r="BP3" s="11"/>
      <c r="BQ3" s="22"/>
      <c r="BR3" s="11"/>
      <c r="BS3" s="11"/>
      <c r="BT3" s="188"/>
      <c r="BU3" s="37"/>
      <c r="BX3" s="9"/>
      <c r="BY3" s="9"/>
      <c r="BZ3" s="9"/>
      <c r="CA3" s="11"/>
      <c r="CB3" s="11"/>
      <c r="CC3" s="22"/>
      <c r="CD3" s="11"/>
      <c r="CE3" s="11"/>
      <c r="CF3" s="188"/>
      <c r="CG3" s="37"/>
      <c r="CJ3" s="9"/>
      <c r="CK3" s="9"/>
      <c r="CL3" s="9"/>
      <c r="CM3" s="11"/>
      <c r="CN3" s="11"/>
      <c r="CO3" s="22"/>
      <c r="CP3" s="11"/>
      <c r="CQ3" s="11"/>
      <c r="CR3" s="11"/>
      <c r="CS3" s="188"/>
      <c r="CT3" s="37"/>
    </row>
    <row r="4" spans="1:98" ht="6.75" customHeight="1">
      <c r="F4" s="76"/>
      <c r="I4" s="178" t="s">
        <v>24</v>
      </c>
      <c r="K4" s="178" t="s">
        <v>25</v>
      </c>
      <c r="M4" s="178" t="s">
        <v>26</v>
      </c>
      <c r="N4" s="8"/>
      <c r="O4" s="178" t="s">
        <v>34</v>
      </c>
      <c r="P4" s="23"/>
      <c r="Q4" s="21"/>
      <c r="R4" s="178" t="s">
        <v>24</v>
      </c>
      <c r="T4" s="178" t="s">
        <v>25</v>
      </c>
      <c r="V4" s="178" t="s">
        <v>26</v>
      </c>
      <c r="W4" s="8"/>
      <c r="X4" s="178" t="s">
        <v>58</v>
      </c>
      <c r="Y4" s="20"/>
      <c r="Z4" s="185"/>
      <c r="AA4" s="25"/>
      <c r="AB4" s="149"/>
      <c r="AC4" s="178" t="s">
        <v>24</v>
      </c>
      <c r="AE4" s="178" t="s">
        <v>25</v>
      </c>
      <c r="AG4" s="178" t="s">
        <v>26</v>
      </c>
      <c r="AH4" s="8"/>
      <c r="AI4" s="178" t="s">
        <v>59</v>
      </c>
      <c r="AJ4" s="20"/>
      <c r="AK4" s="183"/>
      <c r="AL4" s="28"/>
      <c r="AM4" s="149"/>
      <c r="AO4" s="178" t="s">
        <v>24</v>
      </c>
      <c r="AQ4" s="178" t="s">
        <v>25</v>
      </c>
      <c r="AS4" s="186" t="s">
        <v>26</v>
      </c>
      <c r="AT4" s="35"/>
      <c r="AU4" s="186" t="s">
        <v>64</v>
      </c>
      <c r="AV4" s="31"/>
      <c r="AW4" s="183"/>
      <c r="AX4" s="32"/>
      <c r="AY4" s="21"/>
      <c r="AZ4" s="178" t="s">
        <v>24</v>
      </c>
      <c r="BB4" s="178" t="s">
        <v>25</v>
      </c>
      <c r="BD4" s="186" t="s">
        <v>26</v>
      </c>
      <c r="BE4" s="8"/>
      <c r="BF4" s="186" t="s">
        <v>77</v>
      </c>
      <c r="BG4" s="34"/>
      <c r="BH4" s="188"/>
      <c r="BI4" s="37"/>
      <c r="BJ4" s="149"/>
      <c r="BL4" s="178" t="s">
        <v>24</v>
      </c>
      <c r="BM4" s="11"/>
      <c r="BN4" s="178" t="s">
        <v>25</v>
      </c>
      <c r="BO4" s="11"/>
      <c r="BP4" s="186" t="s">
        <v>26</v>
      </c>
      <c r="BQ4" s="8"/>
      <c r="BR4" s="186" t="s">
        <v>259</v>
      </c>
      <c r="BS4" s="41"/>
      <c r="BT4" s="188"/>
      <c r="BU4" s="37"/>
      <c r="BV4" s="149"/>
      <c r="BX4" s="178" t="s">
        <v>24</v>
      </c>
      <c r="BY4" s="11"/>
      <c r="BZ4" s="178" t="s">
        <v>25</v>
      </c>
      <c r="CA4" s="11"/>
      <c r="CB4" s="186" t="s">
        <v>26</v>
      </c>
      <c r="CC4" s="8"/>
      <c r="CD4" s="186" t="s">
        <v>259</v>
      </c>
      <c r="CE4" s="144"/>
      <c r="CF4" s="188"/>
      <c r="CG4" s="37"/>
      <c r="CH4" s="149"/>
      <c r="CJ4" s="178" t="s">
        <v>24</v>
      </c>
      <c r="CK4" s="11"/>
      <c r="CL4" s="178" t="s">
        <v>25</v>
      </c>
      <c r="CM4" s="11"/>
      <c r="CN4" s="186" t="s">
        <v>26</v>
      </c>
      <c r="CO4" s="8"/>
      <c r="CP4" s="186" t="s">
        <v>259</v>
      </c>
      <c r="CQ4" s="146"/>
      <c r="CR4" s="144"/>
      <c r="CS4" s="188"/>
      <c r="CT4" s="37"/>
    </row>
    <row r="5" spans="1:98" ht="26.25" customHeight="1">
      <c r="C5" t="s">
        <v>27</v>
      </c>
      <c r="D5" t="s">
        <v>33</v>
      </c>
      <c r="E5" s="11" t="s">
        <v>32</v>
      </c>
      <c r="F5" s="14" t="s">
        <v>28</v>
      </c>
      <c r="G5" s="158"/>
      <c r="H5" s="2"/>
      <c r="I5" s="179"/>
      <c r="K5" s="180"/>
      <c r="M5" s="180"/>
      <c r="N5" s="8"/>
      <c r="O5" s="180"/>
      <c r="P5" s="132" t="s">
        <v>61</v>
      </c>
      <c r="Q5" s="149"/>
      <c r="R5" s="179"/>
      <c r="T5" s="180"/>
      <c r="V5" s="180"/>
      <c r="W5" s="8"/>
      <c r="X5" s="180"/>
      <c r="Y5" s="8"/>
      <c r="Z5" s="185"/>
      <c r="AA5" s="27" t="s">
        <v>61</v>
      </c>
      <c r="AB5" s="150"/>
      <c r="AC5" s="179"/>
      <c r="AE5" s="180"/>
      <c r="AG5" s="180"/>
      <c r="AH5" s="8"/>
      <c r="AI5" s="180"/>
      <c r="AJ5" s="8"/>
      <c r="AK5" s="184"/>
      <c r="AL5" s="27" t="s">
        <v>61</v>
      </c>
      <c r="AM5" s="150"/>
      <c r="AO5" s="179"/>
      <c r="AQ5" s="180"/>
      <c r="AS5" s="187"/>
      <c r="AT5" s="35"/>
      <c r="AU5" s="187"/>
      <c r="AV5" s="8"/>
      <c r="AW5" s="183"/>
      <c r="AX5" s="27" t="s">
        <v>61</v>
      </c>
      <c r="AY5" s="149"/>
      <c r="AZ5" s="179"/>
      <c r="BB5" s="180"/>
      <c r="BD5" s="187"/>
      <c r="BE5" s="8"/>
      <c r="BF5" s="187"/>
      <c r="BG5" s="8"/>
      <c r="BH5" s="188"/>
      <c r="BI5" s="27" t="s">
        <v>61</v>
      </c>
      <c r="BJ5" s="150"/>
      <c r="BL5" s="179"/>
      <c r="BM5" s="11"/>
      <c r="BN5" s="180"/>
      <c r="BO5" s="11"/>
      <c r="BP5" s="187"/>
      <c r="BQ5" s="8"/>
      <c r="BR5" s="187"/>
      <c r="BS5" s="8"/>
      <c r="BT5" s="188"/>
      <c r="BU5" s="27" t="s">
        <v>61</v>
      </c>
      <c r="BV5" s="150"/>
      <c r="BX5" s="179"/>
      <c r="BY5" s="11"/>
      <c r="BZ5" s="180"/>
      <c r="CA5" s="11"/>
      <c r="CB5" s="187"/>
      <c r="CC5" s="8"/>
      <c r="CD5" s="187"/>
      <c r="CE5" s="8"/>
      <c r="CF5" s="188"/>
      <c r="CG5" s="27" t="s">
        <v>61</v>
      </c>
      <c r="CH5" s="150"/>
      <c r="CJ5" s="179"/>
      <c r="CK5" s="11"/>
      <c r="CL5" s="180"/>
      <c r="CM5" s="11"/>
      <c r="CN5" s="187"/>
      <c r="CO5" s="8"/>
      <c r="CP5" s="187"/>
      <c r="CQ5" s="35"/>
      <c r="CR5" s="8"/>
      <c r="CS5" s="188"/>
      <c r="CT5" s="27" t="s">
        <v>61</v>
      </c>
    </row>
    <row r="6" spans="1:98" ht="13.5" customHeight="1">
      <c r="B6" s="81" t="s">
        <v>0</v>
      </c>
      <c r="C6" s="92" t="s">
        <v>143</v>
      </c>
      <c r="D6" s="92" t="s">
        <v>144</v>
      </c>
      <c r="E6" s="26">
        <v>37780</v>
      </c>
      <c r="F6" s="155" t="s">
        <v>83</v>
      </c>
      <c r="G6" s="160" t="s">
        <v>121</v>
      </c>
      <c r="H6" s="129"/>
      <c r="I6" s="48">
        <v>29</v>
      </c>
      <c r="J6" s="40"/>
      <c r="K6" s="15">
        <v>28</v>
      </c>
      <c r="L6" s="86"/>
      <c r="M6" s="143">
        <f t="shared" ref="M6:M37" si="0">SUM(I6:K6)</f>
        <v>57</v>
      </c>
      <c r="N6" s="135"/>
      <c r="O6" s="30">
        <v>34</v>
      </c>
      <c r="P6" s="88">
        <f t="shared" ref="P6:P37" si="1">AVERAGE(I6,K6)</f>
        <v>28.5</v>
      </c>
      <c r="Q6" s="150"/>
      <c r="R6" s="49">
        <v>29</v>
      </c>
      <c r="S6" s="86"/>
      <c r="T6" s="16">
        <v>28</v>
      </c>
      <c r="U6" s="86"/>
      <c r="V6" s="77">
        <f t="shared" ref="V6:V37" si="2">SUM(R6:T6)</f>
        <v>57</v>
      </c>
      <c r="W6" s="87"/>
      <c r="X6" s="108">
        <v>35</v>
      </c>
      <c r="Y6" s="88"/>
      <c r="Z6" s="82">
        <f t="shared" ref="Z6:Z21" si="3">SUM(O6,X6)</f>
        <v>69</v>
      </c>
      <c r="AA6" s="45">
        <f t="shared" ref="AA6:AA15" si="4">AVERAGE(T6,R6,K6,I6)</f>
        <v>28.5</v>
      </c>
      <c r="AB6" s="150"/>
      <c r="AC6" s="15" t="s">
        <v>23</v>
      </c>
      <c r="AD6" s="29"/>
      <c r="AE6" s="77" t="s">
        <v>23</v>
      </c>
      <c r="AF6" s="86"/>
      <c r="AG6" s="15" t="s">
        <v>23</v>
      </c>
      <c r="AH6" s="87"/>
      <c r="AI6" s="169" t="s">
        <v>23</v>
      </c>
      <c r="AJ6" s="88"/>
      <c r="AK6" s="137">
        <f t="shared" ref="AK6:AK37" si="5">SUM(AI6,O6,X6)</f>
        <v>69</v>
      </c>
      <c r="AL6" s="88">
        <f t="shared" ref="AL6:AL15" si="6">AVERAGE(AE6,AC6,T6,R6,K6,I6)</f>
        <v>28.5</v>
      </c>
      <c r="AM6" s="150"/>
      <c r="AN6" s="95"/>
      <c r="AO6" s="48" t="s">
        <v>23</v>
      </c>
      <c r="AP6" s="45"/>
      <c r="AQ6" s="15" t="s">
        <v>23</v>
      </c>
      <c r="AR6" s="45"/>
      <c r="AS6" s="46" t="s">
        <v>272</v>
      </c>
      <c r="AT6" s="45"/>
      <c r="AU6" s="48" t="s">
        <v>23</v>
      </c>
      <c r="AV6" s="86"/>
      <c r="AW6" s="139">
        <f t="shared" ref="AW6:AW37" si="7">SUM(AU6,AK6)</f>
        <v>69</v>
      </c>
      <c r="AX6" s="1">
        <f t="shared" ref="AX6:AX15" si="8">AVERAGE(I6,K6,R6,T6,AC6,AE6,AO6,AQ6)</f>
        <v>28.5</v>
      </c>
      <c r="AY6" s="150"/>
      <c r="AZ6" s="107" t="s">
        <v>23</v>
      </c>
      <c r="BA6" s="125"/>
      <c r="BB6" s="77" t="s">
        <v>23</v>
      </c>
      <c r="BC6" s="40"/>
      <c r="BD6" s="48">
        <f>SUM(AZ6:BB6)</f>
        <v>0</v>
      </c>
      <c r="BE6" s="45"/>
      <c r="BF6" s="48" t="s">
        <v>23</v>
      </c>
      <c r="BG6" s="86"/>
      <c r="BH6" s="139">
        <f t="shared" ref="BH6:BH37" si="9">SUM(AW6,BF6)</f>
        <v>69</v>
      </c>
      <c r="BI6" s="141">
        <f t="shared" ref="BI6:BI15" si="10">AVERAGE(BB6,AZ6,AQ6,AO6,AE6,AC6,T6,R6,K6,I6)</f>
        <v>28.5</v>
      </c>
      <c r="BJ6" s="150"/>
      <c r="BK6" s="96"/>
      <c r="BL6" s="107" t="s">
        <v>23</v>
      </c>
      <c r="BM6" s="125"/>
      <c r="BN6" s="77" t="s">
        <v>23</v>
      </c>
      <c r="BO6" s="125"/>
      <c r="BP6" s="77" t="s">
        <v>23</v>
      </c>
      <c r="BQ6" s="45"/>
      <c r="BR6" s="48" t="s">
        <v>23</v>
      </c>
      <c r="BS6" s="86"/>
      <c r="BT6" s="139">
        <f t="shared" ref="BT6:BT37" si="11">SUM(BH6,BR6)</f>
        <v>69</v>
      </c>
      <c r="BU6" s="141">
        <f t="shared" ref="BU6:BU15" si="12">AVERAGE(BL6:BN6,AZ6:BB6,AO6:AQ6,AC6:AE6,R6:T6,I6:K6)</f>
        <v>28.5</v>
      </c>
      <c r="BV6" s="150"/>
      <c r="BW6" s="96"/>
      <c r="BX6" s="107" t="s">
        <v>23</v>
      </c>
      <c r="BY6" s="125"/>
      <c r="BZ6" s="77" t="s">
        <v>23</v>
      </c>
      <c r="CA6" s="125"/>
      <c r="CB6" s="77" t="s">
        <v>23</v>
      </c>
      <c r="CC6" s="45"/>
      <c r="CD6" s="48" t="s">
        <v>23</v>
      </c>
      <c r="CE6" s="86"/>
      <c r="CF6" s="139">
        <f t="shared" ref="CF6:CF37" si="13">SUM(BT6,CD6)</f>
        <v>69</v>
      </c>
      <c r="CG6" s="141">
        <f t="shared" ref="CG6:CG15" si="14">AVERAGE(BX6:BZ6,BL6:BN6,BA6:BC6,AO6:AQ6,AD6:AF6,U6:W6)</f>
        <v>57</v>
      </c>
      <c r="CH6" s="150"/>
      <c r="CI6" s="96"/>
      <c r="CJ6" s="107" t="s">
        <v>23</v>
      </c>
      <c r="CK6" s="125"/>
      <c r="CL6" s="77" t="s">
        <v>23</v>
      </c>
      <c r="CM6" s="125"/>
      <c r="CN6" s="77" t="s">
        <v>23</v>
      </c>
      <c r="CO6" s="45"/>
      <c r="CP6" s="48" t="s">
        <v>23</v>
      </c>
      <c r="CQ6" s="22" t="s">
        <v>121</v>
      </c>
      <c r="CR6" s="86"/>
      <c r="CS6" s="139">
        <f t="shared" ref="CS6:CS37" si="15">SUM(CF6,CP6)</f>
        <v>69</v>
      </c>
      <c r="CT6" s="141">
        <f t="shared" ref="CT6:CT37" si="16">AVERAGE(CL6,CJ6,BZ6,BX6,BN6,BL6,BB6,AZ6,AQ6,AO6,AE6,AC6,T6,R6,K6,I6)</f>
        <v>28.5</v>
      </c>
    </row>
    <row r="7" spans="1:98" s="43" customFormat="1" ht="13.5" customHeight="1">
      <c r="B7" s="81" t="s">
        <v>1</v>
      </c>
      <c r="C7" s="84" t="s">
        <v>48</v>
      </c>
      <c r="D7" s="84" t="s">
        <v>47</v>
      </c>
      <c r="E7" s="17">
        <v>37832</v>
      </c>
      <c r="F7" s="18" t="s">
        <v>31</v>
      </c>
      <c r="G7" s="159" t="s">
        <v>121</v>
      </c>
      <c r="H7" s="156"/>
      <c r="I7" s="142">
        <v>31</v>
      </c>
      <c r="J7" s="40"/>
      <c r="K7" s="15">
        <v>24</v>
      </c>
      <c r="L7" s="86"/>
      <c r="M7" s="143">
        <f t="shared" si="0"/>
        <v>55</v>
      </c>
      <c r="N7" s="87"/>
      <c r="O7" s="30">
        <v>35</v>
      </c>
      <c r="P7" s="88">
        <f t="shared" si="1"/>
        <v>27.5</v>
      </c>
      <c r="Q7" s="150"/>
      <c r="R7" s="107">
        <v>32</v>
      </c>
      <c r="S7" s="125"/>
      <c r="T7" s="77">
        <v>26</v>
      </c>
      <c r="U7" s="125"/>
      <c r="V7" s="77">
        <f t="shared" si="2"/>
        <v>58</v>
      </c>
      <c r="W7" s="45"/>
      <c r="X7" s="108">
        <v>32</v>
      </c>
      <c r="Y7" s="88"/>
      <c r="Z7" s="39">
        <f t="shared" si="3"/>
        <v>67</v>
      </c>
      <c r="AA7" s="26">
        <f t="shared" si="4"/>
        <v>28.25</v>
      </c>
      <c r="AB7" s="150"/>
      <c r="AC7" s="107" t="s">
        <v>23</v>
      </c>
      <c r="AD7" s="125"/>
      <c r="AE7" s="77" t="s">
        <v>23</v>
      </c>
      <c r="AF7" s="125"/>
      <c r="AG7" s="77" t="s">
        <v>23</v>
      </c>
      <c r="AH7" s="45"/>
      <c r="AI7" s="48" t="s">
        <v>23</v>
      </c>
      <c r="AJ7" s="88"/>
      <c r="AK7" s="30">
        <f t="shared" si="5"/>
        <v>67</v>
      </c>
      <c r="AL7" s="26">
        <f t="shared" si="6"/>
        <v>28.25</v>
      </c>
      <c r="AM7" s="150"/>
      <c r="AN7" s="95"/>
      <c r="AO7" s="107" t="s">
        <v>23</v>
      </c>
      <c r="AP7" s="125"/>
      <c r="AQ7" s="77" t="s">
        <v>23</v>
      </c>
      <c r="AR7" s="125"/>
      <c r="AS7" s="77" t="s">
        <v>23</v>
      </c>
      <c r="AT7" s="45"/>
      <c r="AU7" s="48" t="s">
        <v>23</v>
      </c>
      <c r="AV7"/>
      <c r="AW7" s="30">
        <f t="shared" si="7"/>
        <v>67</v>
      </c>
      <c r="AX7" s="33">
        <f t="shared" si="8"/>
        <v>28.25</v>
      </c>
      <c r="AY7" s="150"/>
      <c r="AZ7" s="107" t="s">
        <v>23</v>
      </c>
      <c r="BA7" s="125"/>
      <c r="BB7" s="77" t="s">
        <v>23</v>
      </c>
      <c r="BC7" s="125"/>
      <c r="BD7" s="77" t="s">
        <v>23</v>
      </c>
      <c r="BE7" s="45"/>
      <c r="BF7" s="48" t="s">
        <v>23</v>
      </c>
      <c r="BG7" s="86"/>
      <c r="BH7" s="30">
        <f t="shared" si="9"/>
        <v>67</v>
      </c>
      <c r="BI7" s="90">
        <f t="shared" si="10"/>
        <v>28.25</v>
      </c>
      <c r="BJ7" s="150"/>
      <c r="BK7" s="96"/>
      <c r="BL7" s="107" t="s">
        <v>23</v>
      </c>
      <c r="BM7" s="125"/>
      <c r="BN7" s="77" t="s">
        <v>23</v>
      </c>
      <c r="BO7" s="125"/>
      <c r="BP7" s="77" t="s">
        <v>23</v>
      </c>
      <c r="BQ7" s="45"/>
      <c r="BR7" s="48" t="s">
        <v>23</v>
      </c>
      <c r="BS7" s="86"/>
      <c r="BT7" s="30">
        <f t="shared" si="11"/>
        <v>67</v>
      </c>
      <c r="BU7" s="90">
        <f t="shared" si="12"/>
        <v>28.25</v>
      </c>
      <c r="BV7" s="150"/>
      <c r="BW7" s="96"/>
      <c r="BX7" s="107" t="s">
        <v>23</v>
      </c>
      <c r="BY7" s="125"/>
      <c r="BZ7" s="77" t="s">
        <v>23</v>
      </c>
      <c r="CA7" s="125"/>
      <c r="CB7" s="77" t="s">
        <v>23</v>
      </c>
      <c r="CC7" s="45"/>
      <c r="CD7" s="48" t="s">
        <v>23</v>
      </c>
      <c r="CE7" s="86"/>
      <c r="CF7" s="30">
        <f t="shared" si="13"/>
        <v>67</v>
      </c>
      <c r="CG7" s="90">
        <f t="shared" si="14"/>
        <v>58</v>
      </c>
      <c r="CH7" s="150"/>
      <c r="CI7" s="96"/>
      <c r="CJ7" s="107" t="s">
        <v>23</v>
      </c>
      <c r="CK7" s="125"/>
      <c r="CL7" s="77" t="s">
        <v>23</v>
      </c>
      <c r="CM7" s="125"/>
      <c r="CN7" s="77" t="s">
        <v>23</v>
      </c>
      <c r="CO7" s="45"/>
      <c r="CP7" s="48" t="s">
        <v>23</v>
      </c>
      <c r="CQ7" s="22" t="s">
        <v>121</v>
      </c>
      <c r="CR7" s="86"/>
      <c r="CS7" s="30">
        <f t="shared" si="15"/>
        <v>67</v>
      </c>
      <c r="CT7" s="141">
        <f t="shared" si="16"/>
        <v>28.25</v>
      </c>
    </row>
    <row r="8" spans="1:98" s="43" customFormat="1" ht="13.5" customHeight="1">
      <c r="A8"/>
      <c r="B8" s="81" t="s">
        <v>2</v>
      </c>
      <c r="C8" s="84" t="s">
        <v>62</v>
      </c>
      <c r="D8" s="84" t="s">
        <v>63</v>
      </c>
      <c r="E8" s="17">
        <v>66395</v>
      </c>
      <c r="F8" s="18" t="s">
        <v>87</v>
      </c>
      <c r="G8" s="160" t="s">
        <v>293</v>
      </c>
      <c r="H8" s="91"/>
      <c r="I8" s="48">
        <v>31</v>
      </c>
      <c r="J8" s="40"/>
      <c r="K8" s="15">
        <v>29</v>
      </c>
      <c r="L8" s="86"/>
      <c r="M8" s="131">
        <f t="shared" si="0"/>
        <v>60</v>
      </c>
      <c r="N8" s="87"/>
      <c r="O8" s="30">
        <v>27</v>
      </c>
      <c r="P8" s="88">
        <f t="shared" si="1"/>
        <v>30</v>
      </c>
      <c r="Q8" s="150"/>
      <c r="R8" s="49">
        <v>32</v>
      </c>
      <c r="S8" s="86"/>
      <c r="T8" s="16">
        <v>25</v>
      </c>
      <c r="U8" s="86"/>
      <c r="V8" s="77">
        <f t="shared" si="2"/>
        <v>57</v>
      </c>
      <c r="W8" s="87"/>
      <c r="X8" s="108">
        <v>35</v>
      </c>
      <c r="Y8" s="88"/>
      <c r="Z8" s="39">
        <f t="shared" si="3"/>
        <v>62</v>
      </c>
      <c r="AA8" s="26">
        <f t="shared" si="4"/>
        <v>29.25</v>
      </c>
      <c r="AB8" s="151"/>
      <c r="AC8" s="15" t="s">
        <v>23</v>
      </c>
      <c r="AD8" s="29"/>
      <c r="AE8" s="77" t="s">
        <v>23</v>
      </c>
      <c r="AF8" s="86"/>
      <c r="AG8" s="15" t="s">
        <v>23</v>
      </c>
      <c r="AH8" s="87"/>
      <c r="AI8" s="126" t="s">
        <v>23</v>
      </c>
      <c r="AJ8" s="88"/>
      <c r="AK8" s="30">
        <f t="shared" si="5"/>
        <v>62</v>
      </c>
      <c r="AL8" s="26">
        <f t="shared" si="6"/>
        <v>29.25</v>
      </c>
      <c r="AM8" s="151"/>
      <c r="AN8" s="95"/>
      <c r="AO8" s="48" t="s">
        <v>23</v>
      </c>
      <c r="AP8" s="45"/>
      <c r="AQ8" s="15" t="s">
        <v>23</v>
      </c>
      <c r="AR8" s="45"/>
      <c r="AS8" s="46" t="s">
        <v>272</v>
      </c>
      <c r="AT8" s="45"/>
      <c r="AU8" s="48" t="s">
        <v>23</v>
      </c>
      <c r="AV8" s="86"/>
      <c r="AW8" s="30">
        <f t="shared" si="7"/>
        <v>62</v>
      </c>
      <c r="AX8" s="33">
        <f t="shared" si="8"/>
        <v>29.25</v>
      </c>
      <c r="AY8" s="150"/>
      <c r="AZ8" s="107" t="s">
        <v>23</v>
      </c>
      <c r="BA8" s="125"/>
      <c r="BB8" s="77" t="s">
        <v>23</v>
      </c>
      <c r="BC8" s="40"/>
      <c r="BD8" s="48">
        <f t="shared" ref="BD8:BD28" si="17">SUM(AZ8:BB8)</f>
        <v>0</v>
      </c>
      <c r="BE8" s="45"/>
      <c r="BF8" s="48" t="s">
        <v>23</v>
      </c>
      <c r="BG8" s="86"/>
      <c r="BH8" s="30">
        <f t="shared" si="9"/>
        <v>62</v>
      </c>
      <c r="BI8" s="90">
        <f t="shared" si="10"/>
        <v>29.25</v>
      </c>
      <c r="BJ8" s="151"/>
      <c r="BK8" s="96"/>
      <c r="BL8" s="107" t="s">
        <v>23</v>
      </c>
      <c r="BM8" s="125"/>
      <c r="BN8" s="77" t="s">
        <v>23</v>
      </c>
      <c r="BO8" s="125"/>
      <c r="BP8" s="77" t="s">
        <v>23</v>
      </c>
      <c r="BQ8" s="45"/>
      <c r="BR8" s="48" t="s">
        <v>23</v>
      </c>
      <c r="BS8" s="86"/>
      <c r="BT8" s="30">
        <f t="shared" si="11"/>
        <v>62</v>
      </c>
      <c r="BU8" s="90">
        <f t="shared" si="12"/>
        <v>29.25</v>
      </c>
      <c r="BV8" s="151"/>
      <c r="BW8" s="96"/>
      <c r="BX8" s="107" t="s">
        <v>23</v>
      </c>
      <c r="BY8" s="125"/>
      <c r="BZ8" s="77" t="s">
        <v>23</v>
      </c>
      <c r="CA8" s="125"/>
      <c r="CB8" s="77" t="s">
        <v>23</v>
      </c>
      <c r="CC8" s="45"/>
      <c r="CD8" s="48" t="s">
        <v>23</v>
      </c>
      <c r="CE8" s="86"/>
      <c r="CF8" s="30">
        <f t="shared" si="13"/>
        <v>62</v>
      </c>
      <c r="CG8" s="90">
        <f t="shared" si="14"/>
        <v>57</v>
      </c>
      <c r="CH8" s="151"/>
      <c r="CI8" s="96"/>
      <c r="CJ8" s="107" t="s">
        <v>23</v>
      </c>
      <c r="CK8" s="125"/>
      <c r="CL8" s="77" t="s">
        <v>23</v>
      </c>
      <c r="CM8" s="125"/>
      <c r="CN8" s="77" t="s">
        <v>23</v>
      </c>
      <c r="CO8" s="45"/>
      <c r="CP8" s="48" t="s">
        <v>23</v>
      </c>
      <c r="CQ8" s="22" t="s">
        <v>293</v>
      </c>
      <c r="CR8" s="86"/>
      <c r="CS8" s="30">
        <f t="shared" si="15"/>
        <v>62</v>
      </c>
      <c r="CT8" s="141">
        <f t="shared" si="16"/>
        <v>29.25</v>
      </c>
    </row>
    <row r="9" spans="1:98" s="43" customFormat="1" ht="13.5" customHeight="1">
      <c r="A9" s="164"/>
      <c r="B9" s="81" t="s">
        <v>3</v>
      </c>
      <c r="C9" s="44" t="s">
        <v>157</v>
      </c>
      <c r="D9" s="44" t="s">
        <v>158</v>
      </c>
      <c r="E9" s="17">
        <v>37766</v>
      </c>
      <c r="F9" s="19" t="s">
        <v>147</v>
      </c>
      <c r="G9" s="159" t="s">
        <v>121</v>
      </c>
      <c r="H9" s="91"/>
      <c r="I9" s="48">
        <v>28</v>
      </c>
      <c r="J9" s="40"/>
      <c r="K9" s="15">
        <v>32</v>
      </c>
      <c r="L9" s="86"/>
      <c r="M9" s="131">
        <f t="shared" si="0"/>
        <v>60</v>
      </c>
      <c r="N9" s="87"/>
      <c r="O9" s="30">
        <v>27</v>
      </c>
      <c r="P9" s="88">
        <f t="shared" si="1"/>
        <v>30</v>
      </c>
      <c r="Q9" s="151"/>
      <c r="R9" s="49">
        <v>26</v>
      </c>
      <c r="S9" s="86"/>
      <c r="T9" s="16">
        <v>32</v>
      </c>
      <c r="U9" s="86"/>
      <c r="V9" s="77">
        <f t="shared" si="2"/>
        <v>58</v>
      </c>
      <c r="W9" s="87"/>
      <c r="X9" s="108">
        <v>32</v>
      </c>
      <c r="Y9" s="88"/>
      <c r="Z9" s="39">
        <f t="shared" si="3"/>
        <v>59</v>
      </c>
      <c r="AA9" s="88">
        <f t="shared" si="4"/>
        <v>29.5</v>
      </c>
      <c r="AB9" s="150"/>
      <c r="AC9" s="15" t="s">
        <v>23</v>
      </c>
      <c r="AD9" s="29"/>
      <c r="AE9" s="77" t="s">
        <v>23</v>
      </c>
      <c r="AF9" s="86"/>
      <c r="AG9" s="15" t="s">
        <v>23</v>
      </c>
      <c r="AH9" s="87"/>
      <c r="AI9" s="169" t="s">
        <v>23</v>
      </c>
      <c r="AJ9" s="88"/>
      <c r="AK9" s="30">
        <f t="shared" si="5"/>
        <v>59</v>
      </c>
      <c r="AL9" s="26">
        <f t="shared" si="6"/>
        <v>29.5</v>
      </c>
      <c r="AM9" s="150"/>
      <c r="AN9" s="96"/>
      <c r="AO9" s="48" t="s">
        <v>23</v>
      </c>
      <c r="AP9" s="45"/>
      <c r="AQ9" s="15" t="s">
        <v>23</v>
      </c>
      <c r="AR9" s="45"/>
      <c r="AS9" s="46" t="s">
        <v>272</v>
      </c>
      <c r="AT9" s="45"/>
      <c r="AU9" s="48" t="s">
        <v>23</v>
      </c>
      <c r="AV9"/>
      <c r="AW9" s="30">
        <f t="shared" si="7"/>
        <v>59</v>
      </c>
      <c r="AX9" s="33">
        <f t="shared" si="8"/>
        <v>29.5</v>
      </c>
      <c r="AY9" s="151"/>
      <c r="AZ9" s="107" t="s">
        <v>23</v>
      </c>
      <c r="BA9" s="125"/>
      <c r="BB9" s="77" t="s">
        <v>23</v>
      </c>
      <c r="BC9" s="40"/>
      <c r="BD9" s="48">
        <f t="shared" si="17"/>
        <v>0</v>
      </c>
      <c r="BE9" s="45"/>
      <c r="BF9" s="48" t="s">
        <v>23</v>
      </c>
      <c r="BG9" s="86"/>
      <c r="BH9" s="30">
        <f t="shared" si="9"/>
        <v>59</v>
      </c>
      <c r="BI9" s="90">
        <f t="shared" si="10"/>
        <v>29.5</v>
      </c>
      <c r="BJ9" s="150"/>
      <c r="BK9" s="69"/>
      <c r="BL9" s="107" t="s">
        <v>23</v>
      </c>
      <c r="BM9" s="125"/>
      <c r="BN9" s="77" t="s">
        <v>23</v>
      </c>
      <c r="BO9" s="125"/>
      <c r="BP9" s="77" t="s">
        <v>23</v>
      </c>
      <c r="BQ9" s="45"/>
      <c r="BR9" s="48" t="s">
        <v>23</v>
      </c>
      <c r="BS9"/>
      <c r="BT9" s="30">
        <f t="shared" si="11"/>
        <v>59</v>
      </c>
      <c r="BU9" s="90">
        <f t="shared" si="12"/>
        <v>29.5</v>
      </c>
      <c r="BV9" s="150"/>
      <c r="BW9" s="69"/>
      <c r="BX9" s="107" t="s">
        <v>23</v>
      </c>
      <c r="BY9" s="125"/>
      <c r="BZ9" s="77" t="s">
        <v>23</v>
      </c>
      <c r="CA9" s="125"/>
      <c r="CB9" s="77" t="s">
        <v>23</v>
      </c>
      <c r="CC9" s="45"/>
      <c r="CD9" s="48" t="s">
        <v>23</v>
      </c>
      <c r="CE9"/>
      <c r="CF9" s="30">
        <f t="shared" si="13"/>
        <v>59</v>
      </c>
      <c r="CG9" s="90">
        <f t="shared" si="14"/>
        <v>58</v>
      </c>
      <c r="CH9" s="150"/>
      <c r="CI9" s="69"/>
      <c r="CJ9" s="107" t="s">
        <v>23</v>
      </c>
      <c r="CK9" s="125"/>
      <c r="CL9" s="77" t="s">
        <v>23</v>
      </c>
      <c r="CM9" s="125"/>
      <c r="CN9" s="77" t="s">
        <v>23</v>
      </c>
      <c r="CO9" s="45"/>
      <c r="CP9" s="48" t="s">
        <v>23</v>
      </c>
      <c r="CQ9" s="22" t="s">
        <v>121</v>
      </c>
      <c r="CR9"/>
      <c r="CS9" s="30">
        <f t="shared" si="15"/>
        <v>59</v>
      </c>
      <c r="CT9" s="141">
        <f t="shared" si="16"/>
        <v>29.5</v>
      </c>
    </row>
    <row r="10" spans="1:98" s="43" customFormat="1" ht="13.5" customHeight="1">
      <c r="A10" s="86"/>
      <c r="B10" s="81" t="s">
        <v>4</v>
      </c>
      <c r="C10" s="84" t="s">
        <v>44</v>
      </c>
      <c r="D10" s="84" t="s">
        <v>45</v>
      </c>
      <c r="E10" s="17">
        <v>65947</v>
      </c>
      <c r="F10" s="18" t="s">
        <v>43</v>
      </c>
      <c r="G10" s="160" t="s">
        <v>293</v>
      </c>
      <c r="H10" s="91"/>
      <c r="I10" s="48">
        <v>27</v>
      </c>
      <c r="J10" s="40"/>
      <c r="K10" s="15">
        <v>31</v>
      </c>
      <c r="L10" s="86"/>
      <c r="M10" s="143">
        <f t="shared" si="0"/>
        <v>58</v>
      </c>
      <c r="N10" s="87"/>
      <c r="O10" s="30">
        <v>32</v>
      </c>
      <c r="P10" s="88">
        <f t="shared" si="1"/>
        <v>29</v>
      </c>
      <c r="Q10" s="150"/>
      <c r="R10" s="49">
        <v>34</v>
      </c>
      <c r="S10" s="86"/>
      <c r="T10" s="16">
        <v>27</v>
      </c>
      <c r="U10" s="86"/>
      <c r="V10" s="77">
        <f t="shared" si="2"/>
        <v>61</v>
      </c>
      <c r="W10" s="87"/>
      <c r="X10" s="108">
        <v>26</v>
      </c>
      <c r="Y10" s="88"/>
      <c r="Z10" s="39">
        <f t="shared" si="3"/>
        <v>58</v>
      </c>
      <c r="AA10" s="26">
        <f t="shared" si="4"/>
        <v>29.75</v>
      </c>
      <c r="AB10" s="150"/>
      <c r="AC10" s="15" t="s">
        <v>23</v>
      </c>
      <c r="AD10" s="29"/>
      <c r="AE10" s="77" t="s">
        <v>23</v>
      </c>
      <c r="AF10" s="86"/>
      <c r="AG10" s="15" t="s">
        <v>23</v>
      </c>
      <c r="AH10" s="87"/>
      <c r="AI10" s="133" t="s">
        <v>23</v>
      </c>
      <c r="AJ10" s="88"/>
      <c r="AK10" s="30">
        <f t="shared" si="5"/>
        <v>58</v>
      </c>
      <c r="AL10" s="26">
        <f t="shared" si="6"/>
        <v>29.75</v>
      </c>
      <c r="AM10" s="150"/>
      <c r="AN10" s="95"/>
      <c r="AO10" s="48" t="s">
        <v>23</v>
      </c>
      <c r="AP10" s="45"/>
      <c r="AQ10" s="15" t="s">
        <v>23</v>
      </c>
      <c r="AR10" s="45"/>
      <c r="AS10" s="46" t="s">
        <v>272</v>
      </c>
      <c r="AT10" s="45"/>
      <c r="AU10" s="48" t="s">
        <v>23</v>
      </c>
      <c r="AV10"/>
      <c r="AW10" s="30">
        <f t="shared" si="7"/>
        <v>58</v>
      </c>
      <c r="AX10" s="33">
        <f t="shared" si="8"/>
        <v>29.75</v>
      </c>
      <c r="AY10" s="150"/>
      <c r="AZ10" s="107" t="s">
        <v>23</v>
      </c>
      <c r="BA10" s="125"/>
      <c r="BB10" s="77" t="s">
        <v>23</v>
      </c>
      <c r="BC10" s="40"/>
      <c r="BD10" s="48">
        <f t="shared" si="17"/>
        <v>0</v>
      </c>
      <c r="BE10" s="45"/>
      <c r="BF10" s="48" t="s">
        <v>23</v>
      </c>
      <c r="BG10" s="86"/>
      <c r="BH10" s="30">
        <f t="shared" si="9"/>
        <v>58</v>
      </c>
      <c r="BI10" s="90">
        <f t="shared" si="10"/>
        <v>29.75</v>
      </c>
      <c r="BJ10" s="150"/>
      <c r="BK10" s="96"/>
      <c r="BL10" s="107" t="s">
        <v>23</v>
      </c>
      <c r="BM10" s="125"/>
      <c r="BN10" s="77" t="s">
        <v>23</v>
      </c>
      <c r="BO10" s="125"/>
      <c r="BP10" s="77" t="s">
        <v>23</v>
      </c>
      <c r="BQ10" s="45"/>
      <c r="BR10" s="48" t="s">
        <v>23</v>
      </c>
      <c r="BS10" s="86"/>
      <c r="BT10" s="30">
        <f t="shared" si="11"/>
        <v>58</v>
      </c>
      <c r="BU10" s="90">
        <f t="shared" si="12"/>
        <v>29.75</v>
      </c>
      <c r="BV10" s="150"/>
      <c r="BW10" s="96"/>
      <c r="BX10" s="107" t="s">
        <v>23</v>
      </c>
      <c r="BY10" s="125"/>
      <c r="BZ10" s="77" t="s">
        <v>23</v>
      </c>
      <c r="CA10" s="125"/>
      <c r="CB10" s="77" t="s">
        <v>23</v>
      </c>
      <c r="CC10" s="45"/>
      <c r="CD10" s="48" t="s">
        <v>23</v>
      </c>
      <c r="CE10" s="86"/>
      <c r="CF10" s="30">
        <f t="shared" si="13"/>
        <v>58</v>
      </c>
      <c r="CG10" s="90">
        <f t="shared" si="14"/>
        <v>61</v>
      </c>
      <c r="CH10" s="150"/>
      <c r="CI10" s="96"/>
      <c r="CJ10" s="107" t="s">
        <v>23</v>
      </c>
      <c r="CK10" s="125"/>
      <c r="CL10" s="77" t="s">
        <v>23</v>
      </c>
      <c r="CM10" s="125"/>
      <c r="CN10" s="77" t="s">
        <v>23</v>
      </c>
      <c r="CO10" s="45"/>
      <c r="CP10" s="48" t="s">
        <v>23</v>
      </c>
      <c r="CQ10" s="22" t="s">
        <v>293</v>
      </c>
      <c r="CR10" s="86"/>
      <c r="CS10" s="30">
        <f t="shared" si="15"/>
        <v>58</v>
      </c>
      <c r="CT10" s="141">
        <f t="shared" si="16"/>
        <v>29.75</v>
      </c>
    </row>
    <row r="11" spans="1:98" s="43" customFormat="1" ht="13.5" customHeight="1">
      <c r="B11" s="81" t="s">
        <v>5</v>
      </c>
      <c r="C11" s="84" t="s">
        <v>51</v>
      </c>
      <c r="D11" s="84" t="s">
        <v>52</v>
      </c>
      <c r="E11" s="17">
        <v>48942</v>
      </c>
      <c r="F11" s="18" t="s">
        <v>31</v>
      </c>
      <c r="G11" s="159" t="s">
        <v>293</v>
      </c>
      <c r="H11" s="91"/>
      <c r="I11" s="48">
        <v>27</v>
      </c>
      <c r="J11" s="40"/>
      <c r="K11" s="15">
        <v>31</v>
      </c>
      <c r="L11" s="86"/>
      <c r="M11" s="143">
        <f t="shared" si="0"/>
        <v>58</v>
      </c>
      <c r="N11" s="87"/>
      <c r="O11" s="30">
        <v>32</v>
      </c>
      <c r="P11" s="88">
        <f t="shared" si="1"/>
        <v>29</v>
      </c>
      <c r="Q11" s="150"/>
      <c r="R11" s="49">
        <v>32</v>
      </c>
      <c r="S11" s="86"/>
      <c r="T11" s="16">
        <v>30</v>
      </c>
      <c r="U11" s="86"/>
      <c r="V11" s="77">
        <f t="shared" si="2"/>
        <v>62</v>
      </c>
      <c r="W11" s="87"/>
      <c r="X11" s="108">
        <v>24</v>
      </c>
      <c r="Y11" s="88"/>
      <c r="Z11" s="39">
        <f t="shared" si="3"/>
        <v>56</v>
      </c>
      <c r="AA11" s="45">
        <f t="shared" si="4"/>
        <v>30</v>
      </c>
      <c r="AB11" s="151"/>
      <c r="AC11" s="15" t="s">
        <v>23</v>
      </c>
      <c r="AD11" s="29"/>
      <c r="AE11" s="77" t="s">
        <v>23</v>
      </c>
      <c r="AF11" s="86"/>
      <c r="AG11" s="15" t="s">
        <v>23</v>
      </c>
      <c r="AH11" s="87"/>
      <c r="AI11" s="126" t="s">
        <v>23</v>
      </c>
      <c r="AJ11" s="88"/>
      <c r="AK11" s="30">
        <f t="shared" si="5"/>
        <v>56</v>
      </c>
      <c r="AL11" s="26">
        <f t="shared" si="6"/>
        <v>30</v>
      </c>
      <c r="AM11" s="151"/>
      <c r="AN11" s="95"/>
      <c r="AO11" s="48" t="s">
        <v>23</v>
      </c>
      <c r="AP11" s="45"/>
      <c r="AQ11" s="15" t="s">
        <v>23</v>
      </c>
      <c r="AR11" s="45"/>
      <c r="AS11" s="46" t="s">
        <v>272</v>
      </c>
      <c r="AT11" s="45"/>
      <c r="AU11" s="48" t="s">
        <v>23</v>
      </c>
      <c r="AV11" s="86"/>
      <c r="AW11" s="30">
        <f t="shared" si="7"/>
        <v>56</v>
      </c>
      <c r="AX11" s="33">
        <f t="shared" si="8"/>
        <v>30</v>
      </c>
      <c r="AY11" s="150"/>
      <c r="AZ11" s="107" t="s">
        <v>23</v>
      </c>
      <c r="BA11" s="125"/>
      <c r="BB11" s="77" t="s">
        <v>23</v>
      </c>
      <c r="BC11" s="40"/>
      <c r="BD11" s="48">
        <f t="shared" si="17"/>
        <v>0</v>
      </c>
      <c r="BE11" s="45"/>
      <c r="BF11" s="48" t="s">
        <v>23</v>
      </c>
      <c r="BG11" s="86"/>
      <c r="BH11" s="30">
        <f t="shared" si="9"/>
        <v>56</v>
      </c>
      <c r="BI11" s="90">
        <f t="shared" si="10"/>
        <v>30</v>
      </c>
      <c r="BJ11" s="151"/>
      <c r="BK11" s="69"/>
      <c r="BL11" s="107" t="s">
        <v>23</v>
      </c>
      <c r="BM11" s="125"/>
      <c r="BN11" s="77" t="s">
        <v>23</v>
      </c>
      <c r="BO11" s="125"/>
      <c r="BP11" s="77" t="s">
        <v>23</v>
      </c>
      <c r="BQ11" s="45"/>
      <c r="BR11" s="48" t="s">
        <v>23</v>
      </c>
      <c r="BS11" s="86"/>
      <c r="BT11" s="30">
        <f t="shared" si="11"/>
        <v>56</v>
      </c>
      <c r="BU11" s="90">
        <f t="shared" si="12"/>
        <v>30</v>
      </c>
      <c r="BV11" s="151"/>
      <c r="BW11" s="69"/>
      <c r="BX11" s="107" t="s">
        <v>23</v>
      </c>
      <c r="BY11" s="125"/>
      <c r="BZ11" s="77" t="s">
        <v>23</v>
      </c>
      <c r="CA11" s="125"/>
      <c r="CB11" s="77" t="s">
        <v>23</v>
      </c>
      <c r="CC11" s="45"/>
      <c r="CD11" s="48" t="s">
        <v>23</v>
      </c>
      <c r="CE11" s="86"/>
      <c r="CF11" s="30">
        <f t="shared" si="13"/>
        <v>56</v>
      </c>
      <c r="CG11" s="90">
        <f t="shared" si="14"/>
        <v>62</v>
      </c>
      <c r="CH11" s="151"/>
      <c r="CI11" s="69"/>
      <c r="CJ11" s="107" t="s">
        <v>23</v>
      </c>
      <c r="CK11" s="125"/>
      <c r="CL11" s="77" t="s">
        <v>23</v>
      </c>
      <c r="CM11" s="125"/>
      <c r="CN11" s="77" t="s">
        <v>23</v>
      </c>
      <c r="CO11" s="45"/>
      <c r="CP11" s="48" t="s">
        <v>23</v>
      </c>
      <c r="CQ11" s="22" t="s">
        <v>293</v>
      </c>
      <c r="CR11" s="86"/>
      <c r="CS11" s="30">
        <f t="shared" si="15"/>
        <v>56</v>
      </c>
      <c r="CT11" s="141">
        <f t="shared" si="16"/>
        <v>30</v>
      </c>
    </row>
    <row r="12" spans="1:98" s="43" customFormat="1" ht="13.5" customHeight="1">
      <c r="B12" s="81" t="s">
        <v>6</v>
      </c>
      <c r="C12" s="84" t="s">
        <v>56</v>
      </c>
      <c r="D12" s="84" t="s">
        <v>57</v>
      </c>
      <c r="E12" s="17">
        <v>41340</v>
      </c>
      <c r="F12" s="18" t="s">
        <v>87</v>
      </c>
      <c r="G12" s="159" t="s">
        <v>294</v>
      </c>
      <c r="H12" s="91"/>
      <c r="I12" s="48">
        <v>30</v>
      </c>
      <c r="J12" s="40"/>
      <c r="K12" s="15">
        <v>28</v>
      </c>
      <c r="L12" s="86"/>
      <c r="M12" s="143">
        <f t="shared" si="0"/>
        <v>58</v>
      </c>
      <c r="N12" s="87"/>
      <c r="O12" s="30">
        <v>32</v>
      </c>
      <c r="P12" s="88">
        <f t="shared" si="1"/>
        <v>29</v>
      </c>
      <c r="Q12" s="150"/>
      <c r="R12" s="49">
        <v>30</v>
      </c>
      <c r="S12" s="86"/>
      <c r="T12" s="16">
        <v>32</v>
      </c>
      <c r="U12" s="86"/>
      <c r="V12" s="77">
        <f t="shared" si="2"/>
        <v>62</v>
      </c>
      <c r="W12" s="87"/>
      <c r="X12" s="108">
        <v>24</v>
      </c>
      <c r="Y12" s="88"/>
      <c r="Z12" s="39">
        <f t="shared" si="3"/>
        <v>56</v>
      </c>
      <c r="AA12" s="45">
        <f t="shared" si="4"/>
        <v>30</v>
      </c>
      <c r="AB12" s="150"/>
      <c r="AC12" s="15" t="s">
        <v>23</v>
      </c>
      <c r="AD12" s="29"/>
      <c r="AE12" s="77" t="s">
        <v>23</v>
      </c>
      <c r="AF12" s="86"/>
      <c r="AG12" s="15" t="s">
        <v>23</v>
      </c>
      <c r="AH12" s="87"/>
      <c r="AI12" s="133" t="s">
        <v>23</v>
      </c>
      <c r="AJ12" s="88"/>
      <c r="AK12" s="30">
        <f t="shared" si="5"/>
        <v>56</v>
      </c>
      <c r="AL12" s="26">
        <f t="shared" si="6"/>
        <v>30</v>
      </c>
      <c r="AM12" s="150"/>
      <c r="AN12" s="95"/>
      <c r="AO12" s="48" t="s">
        <v>23</v>
      </c>
      <c r="AP12" s="45"/>
      <c r="AQ12" s="15" t="s">
        <v>23</v>
      </c>
      <c r="AR12" s="45"/>
      <c r="AS12" s="46" t="s">
        <v>272</v>
      </c>
      <c r="AT12" s="45"/>
      <c r="AU12" s="48" t="s">
        <v>23</v>
      </c>
      <c r="AV12" s="86"/>
      <c r="AW12" s="30">
        <f t="shared" si="7"/>
        <v>56</v>
      </c>
      <c r="AX12" s="33">
        <f t="shared" si="8"/>
        <v>30</v>
      </c>
      <c r="AY12" s="150"/>
      <c r="AZ12" s="107" t="s">
        <v>23</v>
      </c>
      <c r="BA12" s="125"/>
      <c r="BB12" s="77" t="s">
        <v>23</v>
      </c>
      <c r="BC12" s="40"/>
      <c r="BD12" s="48">
        <f t="shared" si="17"/>
        <v>0</v>
      </c>
      <c r="BE12" s="45"/>
      <c r="BF12" s="48" t="s">
        <v>23</v>
      </c>
      <c r="BG12" s="86"/>
      <c r="BH12" s="30">
        <f t="shared" si="9"/>
        <v>56</v>
      </c>
      <c r="BI12" s="38">
        <f t="shared" si="10"/>
        <v>30</v>
      </c>
      <c r="BJ12" s="150"/>
      <c r="BK12" s="95"/>
      <c r="BL12" s="107" t="s">
        <v>23</v>
      </c>
      <c r="BM12" s="125"/>
      <c r="BN12" s="77" t="s">
        <v>23</v>
      </c>
      <c r="BO12" s="125"/>
      <c r="BP12" s="77" t="s">
        <v>23</v>
      </c>
      <c r="BQ12" s="45"/>
      <c r="BR12" s="48" t="s">
        <v>23</v>
      </c>
      <c r="BS12" s="86"/>
      <c r="BT12" s="30">
        <f t="shared" si="11"/>
        <v>56</v>
      </c>
      <c r="BU12" s="90">
        <f t="shared" si="12"/>
        <v>30</v>
      </c>
      <c r="BV12" s="150"/>
      <c r="BW12" s="95"/>
      <c r="BX12" s="107" t="s">
        <v>23</v>
      </c>
      <c r="BY12" s="125"/>
      <c r="BZ12" s="77" t="s">
        <v>23</v>
      </c>
      <c r="CA12" s="125"/>
      <c r="CB12" s="77" t="s">
        <v>23</v>
      </c>
      <c r="CC12" s="45"/>
      <c r="CD12" s="48" t="s">
        <v>23</v>
      </c>
      <c r="CE12" s="86"/>
      <c r="CF12" s="30">
        <f t="shared" si="13"/>
        <v>56</v>
      </c>
      <c r="CG12" s="90">
        <f t="shared" si="14"/>
        <v>62</v>
      </c>
      <c r="CH12" s="150"/>
      <c r="CI12" s="95"/>
      <c r="CJ12" s="107" t="s">
        <v>23</v>
      </c>
      <c r="CK12" s="125"/>
      <c r="CL12" s="77" t="s">
        <v>23</v>
      </c>
      <c r="CM12" s="125"/>
      <c r="CN12" s="77" t="s">
        <v>23</v>
      </c>
      <c r="CO12" s="45"/>
      <c r="CP12" s="48" t="s">
        <v>23</v>
      </c>
      <c r="CQ12" s="22" t="s">
        <v>294</v>
      </c>
      <c r="CR12" s="86"/>
      <c r="CS12" s="30">
        <f t="shared" si="15"/>
        <v>56</v>
      </c>
      <c r="CT12" s="141">
        <f t="shared" si="16"/>
        <v>30</v>
      </c>
    </row>
    <row r="13" spans="1:98" s="43" customFormat="1" ht="13.5" customHeight="1">
      <c r="B13" s="81" t="s">
        <v>7</v>
      </c>
      <c r="C13" s="84" t="s">
        <v>161</v>
      </c>
      <c r="D13" s="84" t="s">
        <v>45</v>
      </c>
      <c r="E13" s="17">
        <v>40350</v>
      </c>
      <c r="F13" s="19" t="s">
        <v>237</v>
      </c>
      <c r="G13" s="160" t="s">
        <v>293</v>
      </c>
      <c r="H13" s="91"/>
      <c r="I13" s="48">
        <v>29</v>
      </c>
      <c r="J13" s="40"/>
      <c r="K13" s="15">
        <v>30</v>
      </c>
      <c r="L13" s="86"/>
      <c r="M13" s="143">
        <f t="shared" si="0"/>
        <v>59</v>
      </c>
      <c r="N13" s="87"/>
      <c r="O13" s="30">
        <v>28</v>
      </c>
      <c r="P13" s="88">
        <f t="shared" si="1"/>
        <v>29.5</v>
      </c>
      <c r="Q13" s="151"/>
      <c r="R13" s="49">
        <v>30</v>
      </c>
      <c r="S13" s="86"/>
      <c r="T13" s="16">
        <v>30</v>
      </c>
      <c r="U13" s="86"/>
      <c r="V13" s="77">
        <f t="shared" si="2"/>
        <v>60</v>
      </c>
      <c r="W13" s="87"/>
      <c r="X13" s="108">
        <v>27</v>
      </c>
      <c r="Y13" s="88"/>
      <c r="Z13" s="39">
        <f t="shared" si="3"/>
        <v>55</v>
      </c>
      <c r="AA13" s="45">
        <f t="shared" si="4"/>
        <v>29.75</v>
      </c>
      <c r="AB13" s="150"/>
      <c r="AC13" s="15" t="s">
        <v>23</v>
      </c>
      <c r="AD13" s="29"/>
      <c r="AE13" s="77" t="s">
        <v>23</v>
      </c>
      <c r="AF13" s="86"/>
      <c r="AG13" s="15" t="s">
        <v>23</v>
      </c>
      <c r="AH13" s="87"/>
      <c r="AI13" s="148" t="s">
        <v>23</v>
      </c>
      <c r="AJ13" s="88"/>
      <c r="AK13" s="30">
        <f t="shared" si="5"/>
        <v>55</v>
      </c>
      <c r="AL13" s="26">
        <f t="shared" si="6"/>
        <v>29.75</v>
      </c>
      <c r="AM13" s="150"/>
      <c r="AN13" s="96"/>
      <c r="AO13" s="48" t="s">
        <v>23</v>
      </c>
      <c r="AP13" s="45"/>
      <c r="AQ13" s="15" t="s">
        <v>23</v>
      </c>
      <c r="AR13" s="45"/>
      <c r="AS13" s="46" t="s">
        <v>272</v>
      </c>
      <c r="AT13" s="45"/>
      <c r="AU13" s="48" t="s">
        <v>23</v>
      </c>
      <c r="AV13" s="86"/>
      <c r="AW13" s="30">
        <f t="shared" si="7"/>
        <v>55</v>
      </c>
      <c r="AX13" s="33">
        <f t="shared" si="8"/>
        <v>29.75</v>
      </c>
      <c r="AY13" s="151"/>
      <c r="AZ13" s="107" t="s">
        <v>23</v>
      </c>
      <c r="BA13" s="125"/>
      <c r="BB13" s="77" t="s">
        <v>23</v>
      </c>
      <c r="BC13" s="40"/>
      <c r="BD13" s="48">
        <f t="shared" si="17"/>
        <v>0</v>
      </c>
      <c r="BE13" s="45"/>
      <c r="BF13" s="48" t="s">
        <v>23</v>
      </c>
      <c r="BG13" s="86"/>
      <c r="BH13" s="30">
        <f t="shared" si="9"/>
        <v>55</v>
      </c>
      <c r="BI13" s="90">
        <f t="shared" si="10"/>
        <v>29.75</v>
      </c>
      <c r="BJ13" s="150"/>
      <c r="BK13" s="95"/>
      <c r="BL13" s="107" t="s">
        <v>23</v>
      </c>
      <c r="BM13" s="125"/>
      <c r="BN13" s="77" t="s">
        <v>23</v>
      </c>
      <c r="BO13" s="125"/>
      <c r="BP13" s="77" t="s">
        <v>23</v>
      </c>
      <c r="BQ13" s="45"/>
      <c r="BR13" s="48" t="s">
        <v>23</v>
      </c>
      <c r="BS13" s="86"/>
      <c r="BT13" s="30">
        <f t="shared" si="11"/>
        <v>55</v>
      </c>
      <c r="BU13" s="90">
        <f t="shared" si="12"/>
        <v>29.75</v>
      </c>
      <c r="BV13" s="150"/>
      <c r="BW13" s="95"/>
      <c r="BX13" s="107" t="s">
        <v>23</v>
      </c>
      <c r="BY13" s="125"/>
      <c r="BZ13" s="77" t="s">
        <v>23</v>
      </c>
      <c r="CA13" s="125"/>
      <c r="CB13" s="77" t="s">
        <v>23</v>
      </c>
      <c r="CC13" s="45"/>
      <c r="CD13" s="48" t="s">
        <v>23</v>
      </c>
      <c r="CE13" s="86"/>
      <c r="CF13" s="30">
        <f t="shared" si="13"/>
        <v>55</v>
      </c>
      <c r="CG13" s="90">
        <f t="shared" si="14"/>
        <v>60</v>
      </c>
      <c r="CH13" s="150"/>
      <c r="CI13" s="95"/>
      <c r="CJ13" s="107" t="s">
        <v>23</v>
      </c>
      <c r="CK13" s="125"/>
      <c r="CL13" s="77" t="s">
        <v>23</v>
      </c>
      <c r="CM13" s="125"/>
      <c r="CN13" s="77" t="s">
        <v>23</v>
      </c>
      <c r="CO13" s="45"/>
      <c r="CP13" s="48" t="s">
        <v>23</v>
      </c>
      <c r="CQ13" s="22" t="s">
        <v>293</v>
      </c>
      <c r="CR13" s="86"/>
      <c r="CS13" s="30">
        <f t="shared" si="15"/>
        <v>55</v>
      </c>
      <c r="CT13" s="141">
        <f t="shared" si="16"/>
        <v>29.75</v>
      </c>
    </row>
    <row r="14" spans="1:98" s="43" customFormat="1" ht="13.5" customHeight="1">
      <c r="A14" s="86"/>
      <c r="B14" s="81" t="s">
        <v>8</v>
      </c>
      <c r="C14" s="84" t="s">
        <v>53</v>
      </c>
      <c r="D14" s="93" t="s">
        <v>54</v>
      </c>
      <c r="E14" s="17">
        <v>48944</v>
      </c>
      <c r="F14" s="18" t="s">
        <v>31</v>
      </c>
      <c r="G14" s="160" t="s">
        <v>121</v>
      </c>
      <c r="H14" s="91"/>
      <c r="I14" s="48">
        <v>31</v>
      </c>
      <c r="J14" s="40"/>
      <c r="K14" s="15">
        <v>26</v>
      </c>
      <c r="L14" s="86"/>
      <c r="M14" s="143">
        <f t="shared" si="0"/>
        <v>57</v>
      </c>
      <c r="N14" s="87"/>
      <c r="O14" s="30">
        <v>34</v>
      </c>
      <c r="P14" s="88">
        <f t="shared" si="1"/>
        <v>28.5</v>
      </c>
      <c r="Q14" s="150"/>
      <c r="R14" s="49">
        <v>32</v>
      </c>
      <c r="S14" s="86"/>
      <c r="T14" s="16">
        <v>31</v>
      </c>
      <c r="U14" s="86"/>
      <c r="V14" s="77">
        <f t="shared" si="2"/>
        <v>63</v>
      </c>
      <c r="W14" s="87"/>
      <c r="X14" s="108">
        <v>21</v>
      </c>
      <c r="Y14" s="88"/>
      <c r="Z14" s="39">
        <f t="shared" si="3"/>
        <v>55</v>
      </c>
      <c r="AA14" s="26">
        <f t="shared" si="4"/>
        <v>30</v>
      </c>
      <c r="AB14" s="150"/>
      <c r="AC14" s="15" t="s">
        <v>23</v>
      </c>
      <c r="AD14" s="29"/>
      <c r="AE14" s="77" t="s">
        <v>23</v>
      </c>
      <c r="AF14" s="86"/>
      <c r="AG14" s="15" t="s">
        <v>23</v>
      </c>
      <c r="AH14" s="87"/>
      <c r="AI14" s="133" t="s">
        <v>23</v>
      </c>
      <c r="AJ14" s="88"/>
      <c r="AK14" s="30">
        <f t="shared" si="5"/>
        <v>55</v>
      </c>
      <c r="AL14" s="26">
        <f t="shared" si="6"/>
        <v>30</v>
      </c>
      <c r="AM14" s="150"/>
      <c r="AN14" s="95"/>
      <c r="AO14" s="48" t="s">
        <v>23</v>
      </c>
      <c r="AP14" s="45"/>
      <c r="AQ14" s="15" t="s">
        <v>23</v>
      </c>
      <c r="AR14" s="45"/>
      <c r="AS14" s="46" t="s">
        <v>272</v>
      </c>
      <c r="AT14" s="45"/>
      <c r="AU14" s="48" t="s">
        <v>23</v>
      </c>
      <c r="AV14" s="86"/>
      <c r="AW14" s="30">
        <f t="shared" si="7"/>
        <v>55</v>
      </c>
      <c r="AX14" s="33">
        <f t="shared" si="8"/>
        <v>30</v>
      </c>
      <c r="AY14" s="150"/>
      <c r="AZ14" s="107" t="s">
        <v>23</v>
      </c>
      <c r="BA14" s="125"/>
      <c r="BB14" s="77" t="s">
        <v>23</v>
      </c>
      <c r="BC14" s="40"/>
      <c r="BD14" s="48">
        <f t="shared" si="17"/>
        <v>0</v>
      </c>
      <c r="BE14" s="45"/>
      <c r="BF14" s="48" t="s">
        <v>23</v>
      </c>
      <c r="BG14" s="86"/>
      <c r="BH14" s="30">
        <f t="shared" si="9"/>
        <v>55</v>
      </c>
      <c r="BI14" s="90">
        <f t="shared" si="10"/>
        <v>30</v>
      </c>
      <c r="BJ14" s="150"/>
      <c r="BK14" s="96"/>
      <c r="BL14" s="107" t="s">
        <v>23</v>
      </c>
      <c r="BM14" s="125"/>
      <c r="BN14" s="77" t="s">
        <v>23</v>
      </c>
      <c r="BO14" s="125"/>
      <c r="BP14" s="77" t="s">
        <v>23</v>
      </c>
      <c r="BQ14" s="45"/>
      <c r="BR14" s="48" t="s">
        <v>23</v>
      </c>
      <c r="BS14" s="86"/>
      <c r="BT14" s="30">
        <f t="shared" si="11"/>
        <v>55</v>
      </c>
      <c r="BU14" s="90">
        <f t="shared" si="12"/>
        <v>30</v>
      </c>
      <c r="BV14" s="150"/>
      <c r="BW14" s="96"/>
      <c r="BX14" s="107" t="s">
        <v>23</v>
      </c>
      <c r="BY14" s="125"/>
      <c r="BZ14" s="77" t="s">
        <v>23</v>
      </c>
      <c r="CA14" s="125"/>
      <c r="CB14" s="77" t="s">
        <v>23</v>
      </c>
      <c r="CC14" s="45"/>
      <c r="CD14" s="48" t="s">
        <v>23</v>
      </c>
      <c r="CE14" s="86"/>
      <c r="CF14" s="30">
        <f t="shared" si="13"/>
        <v>55</v>
      </c>
      <c r="CG14" s="90">
        <f t="shared" si="14"/>
        <v>63</v>
      </c>
      <c r="CH14" s="150"/>
      <c r="CI14" s="96"/>
      <c r="CJ14" s="107" t="s">
        <v>23</v>
      </c>
      <c r="CK14" s="125"/>
      <c r="CL14" s="77" t="s">
        <v>23</v>
      </c>
      <c r="CM14" s="125"/>
      <c r="CN14" s="77" t="s">
        <v>23</v>
      </c>
      <c r="CO14" s="45"/>
      <c r="CP14" s="48" t="s">
        <v>23</v>
      </c>
      <c r="CQ14" s="22" t="s">
        <v>121</v>
      </c>
      <c r="CR14" s="86"/>
      <c r="CS14" s="30">
        <f t="shared" si="15"/>
        <v>55</v>
      </c>
      <c r="CT14" s="141">
        <f t="shared" si="16"/>
        <v>30</v>
      </c>
    </row>
    <row r="15" spans="1:98" s="86" customFormat="1" ht="13.5" customHeight="1">
      <c r="A15"/>
      <c r="B15" s="81" t="s">
        <v>9</v>
      </c>
      <c r="C15" s="84" t="s">
        <v>137</v>
      </c>
      <c r="D15" s="84" t="s">
        <v>46</v>
      </c>
      <c r="E15" s="17">
        <v>35437</v>
      </c>
      <c r="F15" s="18" t="s">
        <v>83</v>
      </c>
      <c r="G15" s="159" t="s">
        <v>121</v>
      </c>
      <c r="H15" s="91"/>
      <c r="I15" s="48">
        <v>34</v>
      </c>
      <c r="J15" s="40"/>
      <c r="K15" s="15">
        <v>29</v>
      </c>
      <c r="M15" s="131">
        <f t="shared" si="0"/>
        <v>63</v>
      </c>
      <c r="N15" s="87"/>
      <c r="O15" s="30">
        <v>20</v>
      </c>
      <c r="P15" s="88">
        <f t="shared" si="1"/>
        <v>31.5</v>
      </c>
      <c r="Q15" s="150"/>
      <c r="R15" s="49">
        <v>31</v>
      </c>
      <c r="T15" s="16">
        <v>28</v>
      </c>
      <c r="V15" s="77">
        <f t="shared" si="2"/>
        <v>59</v>
      </c>
      <c r="W15" s="87"/>
      <c r="X15" s="108">
        <v>30</v>
      </c>
      <c r="Y15" s="88"/>
      <c r="Z15" s="39">
        <f t="shared" si="3"/>
        <v>50</v>
      </c>
      <c r="AA15" s="45">
        <f t="shared" si="4"/>
        <v>30.5</v>
      </c>
      <c r="AB15" s="150"/>
      <c r="AC15" s="15" t="s">
        <v>23</v>
      </c>
      <c r="AD15" s="29"/>
      <c r="AE15" s="77" t="s">
        <v>23</v>
      </c>
      <c r="AG15" s="15" t="s">
        <v>23</v>
      </c>
      <c r="AH15" s="87"/>
      <c r="AI15" s="133" t="s">
        <v>23</v>
      </c>
      <c r="AJ15" s="88"/>
      <c r="AK15" s="30">
        <f t="shared" si="5"/>
        <v>50</v>
      </c>
      <c r="AL15" s="26">
        <f t="shared" si="6"/>
        <v>30.5</v>
      </c>
      <c r="AM15" s="150"/>
      <c r="AN15" s="95"/>
      <c r="AO15" s="48" t="s">
        <v>23</v>
      </c>
      <c r="AP15" s="45"/>
      <c r="AQ15" s="15" t="s">
        <v>23</v>
      </c>
      <c r="AR15" s="45"/>
      <c r="AS15" s="46" t="s">
        <v>272</v>
      </c>
      <c r="AT15" s="45"/>
      <c r="AU15" s="48" t="s">
        <v>23</v>
      </c>
      <c r="AW15" s="30">
        <f t="shared" si="7"/>
        <v>50</v>
      </c>
      <c r="AX15" s="33">
        <f t="shared" si="8"/>
        <v>30.5</v>
      </c>
      <c r="AY15" s="150"/>
      <c r="AZ15" s="107" t="s">
        <v>23</v>
      </c>
      <c r="BA15" s="125"/>
      <c r="BB15" s="77" t="s">
        <v>23</v>
      </c>
      <c r="BC15" s="40"/>
      <c r="BD15" s="48">
        <f t="shared" si="17"/>
        <v>0</v>
      </c>
      <c r="BE15" s="45"/>
      <c r="BF15" s="48" t="s">
        <v>23</v>
      </c>
      <c r="BG15"/>
      <c r="BH15" s="30">
        <f t="shared" si="9"/>
        <v>50</v>
      </c>
      <c r="BI15" s="90">
        <f t="shared" si="10"/>
        <v>30.5</v>
      </c>
      <c r="BJ15" s="150"/>
      <c r="BK15" s="69"/>
      <c r="BL15" s="107" t="s">
        <v>23</v>
      </c>
      <c r="BM15" s="125"/>
      <c r="BN15" s="77" t="s">
        <v>23</v>
      </c>
      <c r="BO15" s="125"/>
      <c r="BP15" s="77" t="s">
        <v>23</v>
      </c>
      <c r="BQ15" s="45"/>
      <c r="BR15" s="48" t="s">
        <v>23</v>
      </c>
      <c r="BS15"/>
      <c r="BT15" s="30">
        <f t="shared" si="11"/>
        <v>50</v>
      </c>
      <c r="BU15" s="90">
        <f t="shared" si="12"/>
        <v>30.5</v>
      </c>
      <c r="BV15" s="150"/>
      <c r="BW15" s="69"/>
      <c r="BX15" s="107" t="s">
        <v>23</v>
      </c>
      <c r="BY15" s="125"/>
      <c r="BZ15" s="77" t="s">
        <v>23</v>
      </c>
      <c r="CA15" s="125"/>
      <c r="CB15" s="77" t="s">
        <v>23</v>
      </c>
      <c r="CC15" s="45"/>
      <c r="CD15" s="48" t="s">
        <v>23</v>
      </c>
      <c r="CE15"/>
      <c r="CF15" s="30">
        <f t="shared" si="13"/>
        <v>50</v>
      </c>
      <c r="CG15" s="90">
        <f t="shared" si="14"/>
        <v>59</v>
      </c>
      <c r="CH15" s="150"/>
      <c r="CI15" s="69"/>
      <c r="CJ15" s="107" t="s">
        <v>23</v>
      </c>
      <c r="CK15" s="125"/>
      <c r="CL15" s="77" t="s">
        <v>23</v>
      </c>
      <c r="CM15" s="125"/>
      <c r="CN15" s="77" t="s">
        <v>23</v>
      </c>
      <c r="CO15" s="45"/>
      <c r="CP15" s="48" t="s">
        <v>23</v>
      </c>
      <c r="CQ15" s="22" t="s">
        <v>121</v>
      </c>
      <c r="CR15"/>
      <c r="CS15" s="30">
        <f t="shared" si="15"/>
        <v>50</v>
      </c>
      <c r="CT15" s="141">
        <f t="shared" si="16"/>
        <v>30.5</v>
      </c>
    </row>
    <row r="16" spans="1:98" s="86" customFormat="1" ht="13.5" customHeight="1">
      <c r="B16" s="81" t="s">
        <v>10</v>
      </c>
      <c r="C16" s="171" t="s">
        <v>265</v>
      </c>
      <c r="D16" s="171" t="s">
        <v>266</v>
      </c>
      <c r="E16" s="127">
        <v>38584</v>
      </c>
      <c r="F16" s="173" t="s">
        <v>273</v>
      </c>
      <c r="G16" s="160" t="s">
        <v>121</v>
      </c>
      <c r="H16" s="91"/>
      <c r="I16" s="48">
        <v>30</v>
      </c>
      <c r="J16" s="40"/>
      <c r="K16" s="15">
        <v>34</v>
      </c>
      <c r="M16" s="131">
        <f t="shared" si="0"/>
        <v>64</v>
      </c>
      <c r="N16" s="87"/>
      <c r="O16" s="30">
        <v>18</v>
      </c>
      <c r="P16" s="88">
        <f t="shared" si="1"/>
        <v>32</v>
      </c>
      <c r="Q16" s="150"/>
      <c r="R16" s="49">
        <v>31</v>
      </c>
      <c r="T16" s="16">
        <v>28</v>
      </c>
      <c r="V16" s="77">
        <f t="shared" si="2"/>
        <v>59</v>
      </c>
      <c r="W16" s="87"/>
      <c r="X16" s="108">
        <v>30</v>
      </c>
      <c r="Y16" s="88"/>
      <c r="Z16" s="39">
        <f t="shared" si="3"/>
        <v>48</v>
      </c>
      <c r="AA16" s="45"/>
      <c r="AB16" s="152"/>
      <c r="AC16" s="15"/>
      <c r="AD16" s="29"/>
      <c r="AE16" s="77"/>
      <c r="AG16" s="15"/>
      <c r="AH16" s="87"/>
      <c r="AI16" s="133"/>
      <c r="AJ16" s="88"/>
      <c r="AK16" s="30">
        <f t="shared" si="5"/>
        <v>48</v>
      </c>
      <c r="AL16" s="26"/>
      <c r="AM16" s="152"/>
      <c r="AN16" s="95"/>
      <c r="AO16" s="48"/>
      <c r="AP16" s="45"/>
      <c r="AQ16" s="15"/>
      <c r="AR16" s="45"/>
      <c r="AS16" s="46"/>
      <c r="AT16" s="45"/>
      <c r="AU16" s="48"/>
      <c r="AV16"/>
      <c r="AW16" s="30">
        <f t="shared" si="7"/>
        <v>48</v>
      </c>
      <c r="AX16" s="33"/>
      <c r="AY16" s="150"/>
      <c r="AZ16" s="107" t="s">
        <v>23</v>
      </c>
      <c r="BA16" s="125"/>
      <c r="BB16" s="77" t="s">
        <v>23</v>
      </c>
      <c r="BC16" s="40"/>
      <c r="BD16" s="48">
        <f t="shared" si="17"/>
        <v>0</v>
      </c>
      <c r="BE16" s="45"/>
      <c r="BF16" s="48"/>
      <c r="BH16" s="30">
        <f t="shared" si="9"/>
        <v>48</v>
      </c>
      <c r="BI16" s="90"/>
      <c r="BJ16" s="152"/>
      <c r="BK16" s="96"/>
      <c r="BL16" s="107"/>
      <c r="BM16" s="125"/>
      <c r="BN16" s="77"/>
      <c r="BO16" s="125"/>
      <c r="BP16" s="77"/>
      <c r="BQ16" s="45"/>
      <c r="BR16" s="48"/>
      <c r="BT16" s="30">
        <f t="shared" si="11"/>
        <v>48</v>
      </c>
      <c r="BU16" s="90"/>
      <c r="BV16" s="152"/>
      <c r="BW16" s="96"/>
      <c r="BX16" s="107"/>
      <c r="BY16" s="125"/>
      <c r="BZ16" s="77"/>
      <c r="CA16" s="125"/>
      <c r="CB16" s="77"/>
      <c r="CC16" s="45"/>
      <c r="CD16" s="48"/>
      <c r="CF16" s="30">
        <f t="shared" si="13"/>
        <v>48</v>
      </c>
      <c r="CG16" s="90"/>
      <c r="CH16" s="152"/>
      <c r="CI16" s="96"/>
      <c r="CJ16" s="107"/>
      <c r="CK16" s="125"/>
      <c r="CL16" s="77"/>
      <c r="CM16" s="125"/>
      <c r="CN16" s="77"/>
      <c r="CO16" s="45"/>
      <c r="CP16" s="48"/>
      <c r="CQ16" s="22" t="s">
        <v>121</v>
      </c>
      <c r="CS16" s="30">
        <f t="shared" si="15"/>
        <v>48</v>
      </c>
      <c r="CT16" s="141">
        <f t="shared" si="16"/>
        <v>30.75</v>
      </c>
    </row>
    <row r="17" spans="1:98" s="86" customFormat="1" ht="13.5" customHeight="1">
      <c r="A17"/>
      <c r="B17" s="81" t="s">
        <v>11</v>
      </c>
      <c r="C17" s="84" t="s">
        <v>84</v>
      </c>
      <c r="D17" s="84" t="s">
        <v>85</v>
      </c>
      <c r="E17" s="17">
        <v>66101</v>
      </c>
      <c r="F17" s="18" t="s">
        <v>147</v>
      </c>
      <c r="G17" s="159" t="s">
        <v>296</v>
      </c>
      <c r="H17" s="85"/>
      <c r="I17" s="48">
        <v>28</v>
      </c>
      <c r="J17" s="40"/>
      <c r="K17" s="15">
        <v>32</v>
      </c>
      <c r="M17" s="131">
        <f t="shared" si="0"/>
        <v>60</v>
      </c>
      <c r="N17" s="87"/>
      <c r="O17" s="30">
        <v>27</v>
      </c>
      <c r="P17" s="88">
        <f t="shared" si="1"/>
        <v>30</v>
      </c>
      <c r="Q17" s="150"/>
      <c r="R17" s="49">
        <v>31</v>
      </c>
      <c r="T17" s="16">
        <v>33</v>
      </c>
      <c r="V17" s="77">
        <f t="shared" si="2"/>
        <v>64</v>
      </c>
      <c r="W17" s="87"/>
      <c r="X17" s="108">
        <v>19</v>
      </c>
      <c r="Y17" s="88"/>
      <c r="Z17" s="39">
        <f t="shared" si="3"/>
        <v>46</v>
      </c>
      <c r="AA17" s="88">
        <f t="shared" ref="AA17:AA24" si="18">AVERAGE(T17,R17,K17,I17)</f>
        <v>31</v>
      </c>
      <c r="AB17" s="150"/>
      <c r="AC17" s="15" t="s">
        <v>23</v>
      </c>
      <c r="AD17" s="29"/>
      <c r="AE17" s="77" t="s">
        <v>23</v>
      </c>
      <c r="AG17" s="15" t="s">
        <v>23</v>
      </c>
      <c r="AH17" s="87"/>
      <c r="AI17" s="126" t="s">
        <v>23</v>
      </c>
      <c r="AJ17" s="88"/>
      <c r="AK17" s="30">
        <f t="shared" si="5"/>
        <v>46</v>
      </c>
      <c r="AL17" s="26">
        <f t="shared" ref="AL17:AL24" si="19">AVERAGE(AE17,AC17,T17,R17,K17,I17)</f>
        <v>31</v>
      </c>
      <c r="AM17" s="150"/>
      <c r="AN17" s="95"/>
      <c r="AO17" s="48" t="s">
        <v>23</v>
      </c>
      <c r="AP17" s="45"/>
      <c r="AQ17" s="15" t="s">
        <v>23</v>
      </c>
      <c r="AR17" s="45"/>
      <c r="AS17" s="46" t="s">
        <v>272</v>
      </c>
      <c r="AT17" s="45"/>
      <c r="AU17" s="48" t="s">
        <v>23</v>
      </c>
      <c r="AV17"/>
      <c r="AW17" s="30">
        <f t="shared" si="7"/>
        <v>46</v>
      </c>
      <c r="AX17" s="33">
        <f t="shared" ref="AX17:AX24" si="20">AVERAGE(I17,K17,R17,T17,AC17,AE17,AO17,AQ17)</f>
        <v>31</v>
      </c>
      <c r="AY17" s="150"/>
      <c r="AZ17" s="107" t="s">
        <v>23</v>
      </c>
      <c r="BA17" s="125"/>
      <c r="BB17" s="77" t="s">
        <v>23</v>
      </c>
      <c r="BC17" s="40"/>
      <c r="BD17" s="48">
        <f t="shared" si="17"/>
        <v>0</v>
      </c>
      <c r="BE17" s="45"/>
      <c r="BF17" s="48" t="s">
        <v>23</v>
      </c>
      <c r="BH17" s="30">
        <f t="shared" si="9"/>
        <v>46</v>
      </c>
      <c r="BI17" s="90">
        <f t="shared" ref="BI17:BI24" si="21">AVERAGE(BB17,AZ17,AQ17,AO17,AE17,AC17,T17,R17,K17,I17)</f>
        <v>31</v>
      </c>
      <c r="BJ17" s="150"/>
      <c r="BK17" s="96"/>
      <c r="BL17" s="107" t="s">
        <v>23</v>
      </c>
      <c r="BM17" s="125"/>
      <c r="BN17" s="77" t="s">
        <v>23</v>
      </c>
      <c r="BO17" s="125"/>
      <c r="BP17" s="77" t="s">
        <v>23</v>
      </c>
      <c r="BQ17" s="45"/>
      <c r="BR17" s="48" t="s">
        <v>23</v>
      </c>
      <c r="BT17" s="30">
        <f t="shared" si="11"/>
        <v>46</v>
      </c>
      <c r="BU17" s="90">
        <f t="shared" ref="BU17:BU24" si="22">AVERAGE(BL17:BN17,AZ17:BB17,AO17:AQ17,AC17:AE17,R17:T17,I17:K17)</f>
        <v>31</v>
      </c>
      <c r="BV17" s="150"/>
      <c r="BW17" s="96"/>
      <c r="BX17" s="107" t="s">
        <v>23</v>
      </c>
      <c r="BY17" s="125"/>
      <c r="BZ17" s="77" t="s">
        <v>23</v>
      </c>
      <c r="CA17" s="125"/>
      <c r="CB17" s="77" t="s">
        <v>23</v>
      </c>
      <c r="CC17" s="45"/>
      <c r="CD17" s="48" t="s">
        <v>23</v>
      </c>
      <c r="CF17" s="30">
        <f t="shared" si="13"/>
        <v>46</v>
      </c>
      <c r="CG17" s="90">
        <f t="shared" ref="CG17:CG24" si="23">AVERAGE(BX17:BZ17,BL17:BN17,BA17:BC17,AO17:AQ17,AD17:AF17,U17:W17)</f>
        <v>64</v>
      </c>
      <c r="CH17" s="150"/>
      <c r="CI17" s="96"/>
      <c r="CJ17" s="107" t="s">
        <v>23</v>
      </c>
      <c r="CK17" s="125"/>
      <c r="CL17" s="77" t="s">
        <v>23</v>
      </c>
      <c r="CM17" s="125"/>
      <c r="CN17" s="77" t="s">
        <v>23</v>
      </c>
      <c r="CO17" s="45"/>
      <c r="CP17" s="48" t="s">
        <v>23</v>
      </c>
      <c r="CQ17" s="22" t="s">
        <v>296</v>
      </c>
      <c r="CS17" s="30">
        <f t="shared" si="15"/>
        <v>46</v>
      </c>
      <c r="CT17" s="141">
        <f t="shared" si="16"/>
        <v>31</v>
      </c>
    </row>
    <row r="18" spans="1:98" s="43" customFormat="1" ht="13.5" customHeight="1">
      <c r="B18" s="81" t="s">
        <v>12</v>
      </c>
      <c r="C18" s="92" t="s">
        <v>198</v>
      </c>
      <c r="D18" s="92" t="s">
        <v>199</v>
      </c>
      <c r="E18" s="48">
        <v>32862</v>
      </c>
      <c r="F18" s="42" t="s">
        <v>83</v>
      </c>
      <c r="G18" s="159" t="s">
        <v>121</v>
      </c>
      <c r="H18" s="102"/>
      <c r="I18" s="48">
        <v>33</v>
      </c>
      <c r="J18" s="40"/>
      <c r="K18" s="15">
        <v>32</v>
      </c>
      <c r="L18" s="86"/>
      <c r="M18" s="131">
        <f t="shared" si="0"/>
        <v>65</v>
      </c>
      <c r="N18" s="87"/>
      <c r="O18" s="30">
        <v>15</v>
      </c>
      <c r="P18" s="88">
        <f t="shared" si="1"/>
        <v>32.5</v>
      </c>
      <c r="Q18" s="149"/>
      <c r="R18" s="49">
        <v>30</v>
      </c>
      <c r="S18" s="86"/>
      <c r="T18" s="16">
        <v>31</v>
      </c>
      <c r="U18" s="86"/>
      <c r="V18" s="77">
        <f t="shared" si="2"/>
        <v>61</v>
      </c>
      <c r="W18" s="87"/>
      <c r="X18" s="108">
        <v>26</v>
      </c>
      <c r="Y18"/>
      <c r="Z18" s="39">
        <f t="shared" si="3"/>
        <v>41</v>
      </c>
      <c r="AA18" s="26">
        <f t="shared" si="18"/>
        <v>31.5</v>
      </c>
      <c r="AB18" s="150"/>
      <c r="AC18" s="15" t="s">
        <v>23</v>
      </c>
      <c r="AD18" s="29"/>
      <c r="AE18" s="77" t="s">
        <v>23</v>
      </c>
      <c r="AF18" s="86"/>
      <c r="AG18" s="15" t="s">
        <v>23</v>
      </c>
      <c r="AH18" s="87"/>
      <c r="AI18" s="133" t="s">
        <v>23</v>
      </c>
      <c r="AJ18"/>
      <c r="AK18" s="30">
        <f t="shared" si="5"/>
        <v>41</v>
      </c>
      <c r="AL18" s="26">
        <f t="shared" si="19"/>
        <v>31.5</v>
      </c>
      <c r="AM18" s="150"/>
      <c r="AN18" s="69"/>
      <c r="AO18" s="48" t="s">
        <v>23</v>
      </c>
      <c r="AP18" s="45"/>
      <c r="AQ18" s="15" t="s">
        <v>23</v>
      </c>
      <c r="AR18" s="45"/>
      <c r="AS18" s="46" t="s">
        <v>272</v>
      </c>
      <c r="AT18" s="45"/>
      <c r="AU18" s="48" t="s">
        <v>23</v>
      </c>
      <c r="AV18" s="86"/>
      <c r="AW18" s="30">
        <f t="shared" si="7"/>
        <v>41</v>
      </c>
      <c r="AX18" s="33">
        <f t="shared" si="20"/>
        <v>31.5</v>
      </c>
      <c r="AY18" s="149"/>
      <c r="AZ18" s="107" t="s">
        <v>23</v>
      </c>
      <c r="BA18" s="125"/>
      <c r="BB18" s="77" t="s">
        <v>23</v>
      </c>
      <c r="BC18" s="40"/>
      <c r="BD18" s="48">
        <f t="shared" si="17"/>
        <v>0</v>
      </c>
      <c r="BE18" s="45"/>
      <c r="BF18" s="48" t="s">
        <v>23</v>
      </c>
      <c r="BG18" s="86"/>
      <c r="BH18" s="30">
        <f t="shared" si="9"/>
        <v>41</v>
      </c>
      <c r="BI18" s="38">
        <f t="shared" si="21"/>
        <v>31.5</v>
      </c>
      <c r="BJ18" s="150"/>
      <c r="BK18" s="96"/>
      <c r="BL18" s="107" t="s">
        <v>23</v>
      </c>
      <c r="BM18" s="125"/>
      <c r="BN18" s="77" t="s">
        <v>23</v>
      </c>
      <c r="BO18" s="125"/>
      <c r="BP18" s="77" t="s">
        <v>23</v>
      </c>
      <c r="BQ18" s="45"/>
      <c r="BR18" s="48" t="s">
        <v>23</v>
      </c>
      <c r="BS18" s="86"/>
      <c r="BT18" s="30">
        <f t="shared" si="11"/>
        <v>41</v>
      </c>
      <c r="BU18" s="90">
        <f t="shared" si="22"/>
        <v>31.5</v>
      </c>
      <c r="BV18" s="150"/>
      <c r="BW18" s="96"/>
      <c r="BX18" s="107" t="s">
        <v>23</v>
      </c>
      <c r="BY18" s="125"/>
      <c r="BZ18" s="77" t="s">
        <v>23</v>
      </c>
      <c r="CA18" s="125"/>
      <c r="CB18" s="77" t="s">
        <v>23</v>
      </c>
      <c r="CC18" s="45"/>
      <c r="CD18" s="48" t="s">
        <v>23</v>
      </c>
      <c r="CE18" s="86"/>
      <c r="CF18" s="30">
        <f t="shared" si="13"/>
        <v>41</v>
      </c>
      <c r="CG18" s="90">
        <f t="shared" si="23"/>
        <v>61</v>
      </c>
      <c r="CH18" s="150"/>
      <c r="CI18" s="96"/>
      <c r="CJ18" s="107" t="s">
        <v>23</v>
      </c>
      <c r="CK18" s="125"/>
      <c r="CL18" s="77" t="s">
        <v>23</v>
      </c>
      <c r="CM18" s="125"/>
      <c r="CN18" s="77" t="s">
        <v>23</v>
      </c>
      <c r="CO18" s="45"/>
      <c r="CP18" s="48" t="s">
        <v>23</v>
      </c>
      <c r="CQ18" s="22" t="s">
        <v>121</v>
      </c>
      <c r="CR18" s="86"/>
      <c r="CS18" s="30">
        <f t="shared" si="15"/>
        <v>41</v>
      </c>
      <c r="CT18" s="141">
        <f t="shared" si="16"/>
        <v>31.5</v>
      </c>
    </row>
    <row r="19" spans="1:98" s="86" customFormat="1" ht="13.5" customHeight="1">
      <c r="A19" s="43"/>
      <c r="B19" s="81" t="s">
        <v>13</v>
      </c>
      <c r="C19" s="84" t="s">
        <v>35</v>
      </c>
      <c r="D19" s="84" t="s">
        <v>36</v>
      </c>
      <c r="E19" s="17">
        <v>37751</v>
      </c>
      <c r="F19" s="18" t="s">
        <v>31</v>
      </c>
      <c r="G19" s="160" t="s">
        <v>294</v>
      </c>
      <c r="H19" s="91"/>
      <c r="I19" s="48">
        <v>31</v>
      </c>
      <c r="J19" s="40"/>
      <c r="K19" s="15">
        <v>31</v>
      </c>
      <c r="M19" s="131">
        <f t="shared" si="0"/>
        <v>62</v>
      </c>
      <c r="N19" s="87"/>
      <c r="O19" s="30">
        <v>22</v>
      </c>
      <c r="P19" s="88">
        <f t="shared" si="1"/>
        <v>31</v>
      </c>
      <c r="Q19" s="150"/>
      <c r="R19" s="49">
        <v>31</v>
      </c>
      <c r="T19" s="16">
        <v>33</v>
      </c>
      <c r="V19" s="77">
        <f t="shared" si="2"/>
        <v>64</v>
      </c>
      <c r="W19" s="87"/>
      <c r="X19" s="108">
        <v>19</v>
      </c>
      <c r="Y19" s="88"/>
      <c r="Z19" s="39">
        <f t="shared" si="3"/>
        <v>41</v>
      </c>
      <c r="AA19" s="45">
        <f t="shared" si="18"/>
        <v>31.5</v>
      </c>
      <c r="AB19" s="150"/>
      <c r="AC19" s="15" t="s">
        <v>23</v>
      </c>
      <c r="AD19" s="29"/>
      <c r="AE19" s="77" t="s">
        <v>23</v>
      </c>
      <c r="AG19" s="15" t="s">
        <v>23</v>
      </c>
      <c r="AH19" s="87"/>
      <c r="AI19" s="126" t="s">
        <v>23</v>
      </c>
      <c r="AJ19" s="88"/>
      <c r="AK19" s="30">
        <f t="shared" si="5"/>
        <v>41</v>
      </c>
      <c r="AL19" s="26">
        <f t="shared" si="19"/>
        <v>31.5</v>
      </c>
      <c r="AM19" s="150"/>
      <c r="AN19" s="95"/>
      <c r="AO19" s="48" t="s">
        <v>23</v>
      </c>
      <c r="AP19" s="45"/>
      <c r="AQ19" s="15" t="s">
        <v>23</v>
      </c>
      <c r="AR19" s="45"/>
      <c r="AS19" s="46" t="s">
        <v>272</v>
      </c>
      <c r="AT19" s="45"/>
      <c r="AU19" s="48" t="s">
        <v>23</v>
      </c>
      <c r="AW19" s="30">
        <f t="shared" si="7"/>
        <v>41</v>
      </c>
      <c r="AX19" s="33">
        <f t="shared" si="20"/>
        <v>31.5</v>
      </c>
      <c r="AY19" s="150"/>
      <c r="AZ19" s="107" t="s">
        <v>23</v>
      </c>
      <c r="BA19" s="125"/>
      <c r="BB19" s="77" t="s">
        <v>23</v>
      </c>
      <c r="BC19" s="40"/>
      <c r="BD19" s="48">
        <f t="shared" si="17"/>
        <v>0</v>
      </c>
      <c r="BE19" s="45"/>
      <c r="BF19" s="48" t="s">
        <v>23</v>
      </c>
      <c r="BH19" s="30">
        <f t="shared" si="9"/>
        <v>41</v>
      </c>
      <c r="BI19" s="90">
        <f t="shared" si="21"/>
        <v>31.5</v>
      </c>
      <c r="BJ19" s="150"/>
      <c r="BK19" s="95"/>
      <c r="BL19" s="107" t="s">
        <v>23</v>
      </c>
      <c r="BM19" s="125"/>
      <c r="BN19" s="77" t="s">
        <v>23</v>
      </c>
      <c r="BO19" s="125"/>
      <c r="BP19" s="77" t="s">
        <v>23</v>
      </c>
      <c r="BQ19" s="45"/>
      <c r="BR19" s="48" t="s">
        <v>23</v>
      </c>
      <c r="BT19" s="30">
        <f t="shared" si="11"/>
        <v>41</v>
      </c>
      <c r="BU19" s="90">
        <f t="shared" si="22"/>
        <v>31.5</v>
      </c>
      <c r="BV19" s="150"/>
      <c r="BW19" s="95"/>
      <c r="BX19" s="107" t="s">
        <v>23</v>
      </c>
      <c r="BY19" s="125"/>
      <c r="BZ19" s="77" t="s">
        <v>23</v>
      </c>
      <c r="CA19" s="125"/>
      <c r="CB19" s="77" t="s">
        <v>23</v>
      </c>
      <c r="CC19" s="45"/>
      <c r="CD19" s="48" t="s">
        <v>23</v>
      </c>
      <c r="CF19" s="30">
        <f t="shared" si="13"/>
        <v>41</v>
      </c>
      <c r="CG19" s="90">
        <f t="shared" si="23"/>
        <v>64</v>
      </c>
      <c r="CH19" s="150"/>
      <c r="CI19" s="95"/>
      <c r="CJ19" s="107" t="s">
        <v>23</v>
      </c>
      <c r="CK19" s="125"/>
      <c r="CL19" s="77" t="s">
        <v>23</v>
      </c>
      <c r="CM19" s="125"/>
      <c r="CN19" s="77" t="s">
        <v>23</v>
      </c>
      <c r="CO19" s="45"/>
      <c r="CP19" s="48" t="s">
        <v>23</v>
      </c>
      <c r="CQ19" s="22" t="s">
        <v>294</v>
      </c>
      <c r="CS19" s="30">
        <f t="shared" si="15"/>
        <v>41</v>
      </c>
      <c r="CT19" s="141">
        <f t="shared" si="16"/>
        <v>31.5</v>
      </c>
    </row>
    <row r="20" spans="1:98" s="43" customFormat="1" ht="13.5" customHeight="1">
      <c r="A20"/>
      <c r="B20" s="81" t="s">
        <v>14</v>
      </c>
      <c r="C20" s="84" t="s">
        <v>41</v>
      </c>
      <c r="D20" s="84" t="s">
        <v>42</v>
      </c>
      <c r="E20" s="17">
        <v>65719</v>
      </c>
      <c r="F20" s="18" t="s">
        <v>43</v>
      </c>
      <c r="G20" s="160" t="s">
        <v>293</v>
      </c>
      <c r="H20" s="91"/>
      <c r="I20" s="48">
        <v>32</v>
      </c>
      <c r="J20" s="40"/>
      <c r="K20" s="15">
        <v>32</v>
      </c>
      <c r="L20" s="86"/>
      <c r="M20" s="131">
        <f t="shared" si="0"/>
        <v>64</v>
      </c>
      <c r="N20" s="87"/>
      <c r="O20" s="30">
        <v>18</v>
      </c>
      <c r="P20" s="88">
        <f t="shared" si="1"/>
        <v>32</v>
      </c>
      <c r="Q20" s="152"/>
      <c r="R20" s="49">
        <v>33</v>
      </c>
      <c r="S20" s="86"/>
      <c r="T20" s="16">
        <v>30</v>
      </c>
      <c r="U20" s="86"/>
      <c r="V20" s="77">
        <f t="shared" si="2"/>
        <v>63</v>
      </c>
      <c r="W20" s="87"/>
      <c r="X20" s="108">
        <v>21</v>
      </c>
      <c r="Y20" s="88"/>
      <c r="Z20" s="39">
        <f t="shared" si="3"/>
        <v>39</v>
      </c>
      <c r="AA20" s="26">
        <f t="shared" si="18"/>
        <v>31.75</v>
      </c>
      <c r="AB20" s="151"/>
      <c r="AC20" s="15" t="s">
        <v>23</v>
      </c>
      <c r="AD20" s="29"/>
      <c r="AE20" s="77" t="s">
        <v>23</v>
      </c>
      <c r="AF20" s="86"/>
      <c r="AG20" s="15" t="s">
        <v>23</v>
      </c>
      <c r="AH20" s="87"/>
      <c r="AI20" s="126" t="s">
        <v>23</v>
      </c>
      <c r="AJ20" s="88"/>
      <c r="AK20" s="30">
        <f t="shared" si="5"/>
        <v>39</v>
      </c>
      <c r="AL20" s="26">
        <f t="shared" si="19"/>
        <v>31.75</v>
      </c>
      <c r="AM20" s="151"/>
      <c r="AN20" s="97"/>
      <c r="AO20" s="48" t="s">
        <v>23</v>
      </c>
      <c r="AP20" s="45"/>
      <c r="AQ20" s="15" t="s">
        <v>23</v>
      </c>
      <c r="AR20" s="45"/>
      <c r="AS20" s="46" t="s">
        <v>272</v>
      </c>
      <c r="AT20" s="45"/>
      <c r="AU20" s="48" t="s">
        <v>23</v>
      </c>
      <c r="AV20" s="86"/>
      <c r="AW20" s="30">
        <f t="shared" si="7"/>
        <v>39</v>
      </c>
      <c r="AX20" s="33">
        <f t="shared" si="20"/>
        <v>31.75</v>
      </c>
      <c r="AY20" s="152"/>
      <c r="AZ20" s="107" t="s">
        <v>23</v>
      </c>
      <c r="BA20" s="125"/>
      <c r="BB20" s="77" t="s">
        <v>23</v>
      </c>
      <c r="BC20" s="40"/>
      <c r="BD20" s="48">
        <f t="shared" si="17"/>
        <v>0</v>
      </c>
      <c r="BE20" s="45"/>
      <c r="BF20" s="48" t="s">
        <v>23</v>
      </c>
      <c r="BG20" s="86"/>
      <c r="BH20" s="30">
        <f t="shared" si="9"/>
        <v>39</v>
      </c>
      <c r="BI20" s="38">
        <f t="shared" si="21"/>
        <v>31.75</v>
      </c>
      <c r="BJ20" s="151"/>
      <c r="BK20" s="95"/>
      <c r="BL20" s="107" t="s">
        <v>23</v>
      </c>
      <c r="BM20" s="125"/>
      <c r="BN20" s="77" t="s">
        <v>23</v>
      </c>
      <c r="BO20" s="125"/>
      <c r="BP20" s="77" t="s">
        <v>23</v>
      </c>
      <c r="BQ20" s="45"/>
      <c r="BR20" s="48" t="s">
        <v>23</v>
      </c>
      <c r="BS20" s="86"/>
      <c r="BT20" s="30">
        <f t="shared" si="11"/>
        <v>39</v>
      </c>
      <c r="BU20" s="90">
        <f t="shared" si="22"/>
        <v>31.75</v>
      </c>
      <c r="BV20" s="151"/>
      <c r="BW20" s="95"/>
      <c r="BX20" s="107" t="s">
        <v>23</v>
      </c>
      <c r="BY20" s="125"/>
      <c r="BZ20" s="77" t="s">
        <v>23</v>
      </c>
      <c r="CA20" s="125"/>
      <c r="CB20" s="77" t="s">
        <v>23</v>
      </c>
      <c r="CC20" s="45"/>
      <c r="CD20" s="48" t="s">
        <v>23</v>
      </c>
      <c r="CE20" s="86"/>
      <c r="CF20" s="30">
        <f t="shared" si="13"/>
        <v>39</v>
      </c>
      <c r="CG20" s="90">
        <f t="shared" si="23"/>
        <v>63</v>
      </c>
      <c r="CH20" s="151"/>
      <c r="CI20" s="95"/>
      <c r="CJ20" s="107" t="s">
        <v>23</v>
      </c>
      <c r="CK20" s="125"/>
      <c r="CL20" s="77" t="s">
        <v>23</v>
      </c>
      <c r="CM20" s="125"/>
      <c r="CN20" s="77" t="s">
        <v>23</v>
      </c>
      <c r="CO20" s="45"/>
      <c r="CP20" s="48" t="s">
        <v>23</v>
      </c>
      <c r="CQ20" s="22" t="s">
        <v>293</v>
      </c>
      <c r="CR20" s="86"/>
      <c r="CS20" s="30">
        <f t="shared" si="15"/>
        <v>39</v>
      </c>
      <c r="CT20" s="141">
        <f t="shared" si="16"/>
        <v>31.75</v>
      </c>
    </row>
    <row r="21" spans="1:98" s="86" customFormat="1" ht="13.5" customHeight="1">
      <c r="A21"/>
      <c r="B21" s="81" t="s">
        <v>15</v>
      </c>
      <c r="C21" s="92" t="s">
        <v>188</v>
      </c>
      <c r="D21" s="92" t="s">
        <v>189</v>
      </c>
      <c r="E21" s="48">
        <v>33608</v>
      </c>
      <c r="F21" s="42" t="s">
        <v>83</v>
      </c>
      <c r="G21" s="159" t="s">
        <v>121</v>
      </c>
      <c r="H21" s="102"/>
      <c r="I21" s="16" t="s">
        <v>23</v>
      </c>
      <c r="K21" s="16" t="s">
        <v>23</v>
      </c>
      <c r="M21" s="131">
        <f t="shared" si="0"/>
        <v>0</v>
      </c>
      <c r="N21" s="87"/>
      <c r="O21" s="30" t="s">
        <v>23</v>
      </c>
      <c r="P21" s="88" t="e">
        <f t="shared" si="1"/>
        <v>#DIV/0!</v>
      </c>
      <c r="Q21" s="149"/>
      <c r="R21" s="49">
        <v>28</v>
      </c>
      <c r="T21" s="16">
        <v>29</v>
      </c>
      <c r="V21" s="77">
        <f t="shared" si="2"/>
        <v>57</v>
      </c>
      <c r="W21" s="87"/>
      <c r="X21" s="108">
        <v>35</v>
      </c>
      <c r="Y21"/>
      <c r="Z21" s="39">
        <f t="shared" si="3"/>
        <v>35</v>
      </c>
      <c r="AA21" s="45">
        <f t="shared" si="18"/>
        <v>28.5</v>
      </c>
      <c r="AB21" s="149"/>
      <c r="AC21" s="15" t="s">
        <v>23</v>
      </c>
      <c r="AD21" s="29"/>
      <c r="AE21" s="77" t="s">
        <v>23</v>
      </c>
      <c r="AG21" s="15" t="s">
        <v>23</v>
      </c>
      <c r="AH21" s="87"/>
      <c r="AI21" s="133" t="s">
        <v>23</v>
      </c>
      <c r="AJ21"/>
      <c r="AK21" s="30">
        <f t="shared" si="5"/>
        <v>35</v>
      </c>
      <c r="AL21" s="26">
        <f t="shared" si="19"/>
        <v>28.5</v>
      </c>
      <c r="AM21" s="149"/>
      <c r="AN21" s="69"/>
      <c r="AO21" s="48" t="s">
        <v>23</v>
      </c>
      <c r="AP21" s="45"/>
      <c r="AQ21" s="15" t="s">
        <v>23</v>
      </c>
      <c r="AR21" s="45"/>
      <c r="AS21" s="46" t="s">
        <v>272</v>
      </c>
      <c r="AT21" s="45"/>
      <c r="AU21" s="48" t="s">
        <v>23</v>
      </c>
      <c r="AW21" s="30">
        <f t="shared" si="7"/>
        <v>35</v>
      </c>
      <c r="AX21" s="33">
        <f t="shared" si="20"/>
        <v>28.5</v>
      </c>
      <c r="AY21" s="149"/>
      <c r="AZ21" s="107" t="s">
        <v>23</v>
      </c>
      <c r="BA21" s="125"/>
      <c r="BB21" s="77" t="s">
        <v>23</v>
      </c>
      <c r="BC21" s="40"/>
      <c r="BD21" s="48">
        <f t="shared" si="17"/>
        <v>0</v>
      </c>
      <c r="BE21" s="45"/>
      <c r="BF21" s="48" t="s">
        <v>23</v>
      </c>
      <c r="BH21" s="30">
        <f t="shared" si="9"/>
        <v>35</v>
      </c>
      <c r="BI21" s="90">
        <f t="shared" si="21"/>
        <v>28.5</v>
      </c>
      <c r="BJ21" s="149"/>
      <c r="BK21" s="97"/>
      <c r="BL21" s="107" t="s">
        <v>23</v>
      </c>
      <c r="BM21" s="125"/>
      <c r="BN21" s="77" t="s">
        <v>23</v>
      </c>
      <c r="BO21" s="125"/>
      <c r="BP21" s="77" t="s">
        <v>23</v>
      </c>
      <c r="BQ21" s="45"/>
      <c r="BR21" s="48" t="s">
        <v>23</v>
      </c>
      <c r="BT21" s="30">
        <f t="shared" si="11"/>
        <v>35</v>
      </c>
      <c r="BU21" s="90">
        <f t="shared" si="22"/>
        <v>28.5</v>
      </c>
      <c r="BV21" s="149"/>
      <c r="BW21" s="97"/>
      <c r="BX21" s="107" t="s">
        <v>23</v>
      </c>
      <c r="BY21" s="125"/>
      <c r="BZ21" s="77" t="s">
        <v>23</v>
      </c>
      <c r="CA21" s="125"/>
      <c r="CB21" s="77" t="s">
        <v>23</v>
      </c>
      <c r="CC21" s="45"/>
      <c r="CD21" s="48" t="s">
        <v>23</v>
      </c>
      <c r="CF21" s="30">
        <f t="shared" si="13"/>
        <v>35</v>
      </c>
      <c r="CG21" s="90">
        <f t="shared" si="23"/>
        <v>57</v>
      </c>
      <c r="CH21" s="149"/>
      <c r="CI21" s="97"/>
      <c r="CJ21" s="107" t="s">
        <v>23</v>
      </c>
      <c r="CK21" s="125"/>
      <c r="CL21" s="77" t="s">
        <v>23</v>
      </c>
      <c r="CM21" s="125"/>
      <c r="CN21" s="77" t="s">
        <v>23</v>
      </c>
      <c r="CO21" s="45"/>
      <c r="CP21" s="48" t="s">
        <v>23</v>
      </c>
      <c r="CQ21" s="22" t="s">
        <v>121</v>
      </c>
      <c r="CS21" s="30">
        <f t="shared" si="15"/>
        <v>35</v>
      </c>
      <c r="CT21" s="141">
        <f t="shared" si="16"/>
        <v>28.5</v>
      </c>
    </row>
    <row r="22" spans="1:98" s="3" customFormat="1" ht="13.5" customHeight="1">
      <c r="A22"/>
      <c r="B22" s="81" t="s">
        <v>16</v>
      </c>
      <c r="C22" s="84" t="s">
        <v>142</v>
      </c>
      <c r="D22" s="84" t="s">
        <v>46</v>
      </c>
      <c r="E22" s="17">
        <v>33192</v>
      </c>
      <c r="F22" s="18" t="s">
        <v>31</v>
      </c>
      <c r="G22" s="160" t="s">
        <v>121</v>
      </c>
      <c r="H22" s="91"/>
      <c r="I22" s="48">
        <v>27</v>
      </c>
      <c r="J22" s="40"/>
      <c r="K22" s="15">
        <v>31</v>
      </c>
      <c r="L22" s="86"/>
      <c r="M22" s="143">
        <f t="shared" si="0"/>
        <v>58</v>
      </c>
      <c r="N22" s="87"/>
      <c r="O22" s="30">
        <v>32</v>
      </c>
      <c r="P22" s="88">
        <f t="shared" si="1"/>
        <v>29</v>
      </c>
      <c r="Q22" s="150"/>
      <c r="R22" s="49" t="s">
        <v>23</v>
      </c>
      <c r="S22" s="86"/>
      <c r="T22" s="16" t="s">
        <v>23</v>
      </c>
      <c r="U22" s="86"/>
      <c r="V22" s="77">
        <f t="shared" si="2"/>
        <v>0</v>
      </c>
      <c r="W22" s="87"/>
      <c r="X22" s="108" t="s">
        <v>23</v>
      </c>
      <c r="Y22" s="88"/>
      <c r="Z22" s="39">
        <f>SUM(X22,O22)</f>
        <v>32</v>
      </c>
      <c r="AA22" s="26">
        <f t="shared" si="18"/>
        <v>29</v>
      </c>
      <c r="AB22" s="150"/>
      <c r="AC22" s="15" t="s">
        <v>23</v>
      </c>
      <c r="AD22" s="29"/>
      <c r="AE22" s="77" t="s">
        <v>23</v>
      </c>
      <c r="AF22" s="86"/>
      <c r="AG22" s="15" t="s">
        <v>23</v>
      </c>
      <c r="AH22" s="87"/>
      <c r="AI22" s="148" t="s">
        <v>23</v>
      </c>
      <c r="AJ22" s="88"/>
      <c r="AK22" s="30">
        <f t="shared" si="5"/>
        <v>32</v>
      </c>
      <c r="AL22" s="26">
        <f t="shared" si="19"/>
        <v>29</v>
      </c>
      <c r="AM22" s="150"/>
      <c r="AN22" s="95"/>
      <c r="AO22" s="48" t="s">
        <v>23</v>
      </c>
      <c r="AP22" s="45"/>
      <c r="AQ22" s="15" t="s">
        <v>23</v>
      </c>
      <c r="AR22" s="45"/>
      <c r="AS22" s="46" t="s">
        <v>272</v>
      </c>
      <c r="AT22" s="45"/>
      <c r="AU22" s="48" t="s">
        <v>23</v>
      </c>
      <c r="AV22"/>
      <c r="AW22" s="30">
        <f t="shared" si="7"/>
        <v>32</v>
      </c>
      <c r="AX22" s="33">
        <f t="shared" si="20"/>
        <v>29</v>
      </c>
      <c r="AY22" s="150"/>
      <c r="AZ22" s="107" t="s">
        <v>23</v>
      </c>
      <c r="BA22" s="125"/>
      <c r="BB22" s="77" t="s">
        <v>23</v>
      </c>
      <c r="BC22" s="40"/>
      <c r="BD22" s="48">
        <f t="shared" si="17"/>
        <v>0</v>
      </c>
      <c r="BE22" s="45"/>
      <c r="BF22" s="48" t="s">
        <v>23</v>
      </c>
      <c r="BG22" s="86"/>
      <c r="BH22" s="30">
        <f t="shared" si="9"/>
        <v>32</v>
      </c>
      <c r="BI22" s="38">
        <f t="shared" si="21"/>
        <v>29</v>
      </c>
      <c r="BJ22" s="150"/>
      <c r="BK22" s="69"/>
      <c r="BL22" s="107" t="s">
        <v>23</v>
      </c>
      <c r="BM22" s="125"/>
      <c r="BN22" s="77" t="s">
        <v>23</v>
      </c>
      <c r="BO22" s="125"/>
      <c r="BP22" s="77" t="s">
        <v>23</v>
      </c>
      <c r="BQ22" s="45"/>
      <c r="BR22" s="48" t="s">
        <v>23</v>
      </c>
      <c r="BS22"/>
      <c r="BT22" s="30">
        <f t="shared" si="11"/>
        <v>32</v>
      </c>
      <c r="BU22" s="90">
        <f t="shared" si="22"/>
        <v>29</v>
      </c>
      <c r="BV22" s="150"/>
      <c r="BW22" s="69"/>
      <c r="BX22" s="107" t="s">
        <v>23</v>
      </c>
      <c r="BY22" s="125"/>
      <c r="BZ22" s="77" t="s">
        <v>23</v>
      </c>
      <c r="CA22" s="125"/>
      <c r="CB22" s="77" t="s">
        <v>23</v>
      </c>
      <c r="CC22" s="45"/>
      <c r="CD22" s="48" t="s">
        <v>23</v>
      </c>
      <c r="CE22"/>
      <c r="CF22" s="30">
        <f t="shared" si="13"/>
        <v>32</v>
      </c>
      <c r="CG22" s="90">
        <f t="shared" si="23"/>
        <v>0</v>
      </c>
      <c r="CH22" s="150"/>
      <c r="CI22" s="69"/>
      <c r="CJ22" s="107" t="s">
        <v>23</v>
      </c>
      <c r="CK22" s="125"/>
      <c r="CL22" s="77" t="s">
        <v>23</v>
      </c>
      <c r="CM22" s="125"/>
      <c r="CN22" s="77" t="s">
        <v>23</v>
      </c>
      <c r="CO22" s="45"/>
      <c r="CP22" s="48" t="s">
        <v>23</v>
      </c>
      <c r="CQ22" s="22" t="s">
        <v>121</v>
      </c>
      <c r="CR22"/>
      <c r="CS22" s="30">
        <f t="shared" si="15"/>
        <v>32</v>
      </c>
      <c r="CT22" s="141">
        <f t="shared" si="16"/>
        <v>29</v>
      </c>
    </row>
    <row r="23" spans="1:98" s="86" customFormat="1" ht="13.5" customHeight="1">
      <c r="A23"/>
      <c r="B23" s="81" t="s">
        <v>17</v>
      </c>
      <c r="C23" s="84" t="s">
        <v>37</v>
      </c>
      <c r="D23" s="84" t="s">
        <v>38</v>
      </c>
      <c r="E23" s="17">
        <v>38641</v>
      </c>
      <c r="F23" s="18" t="s">
        <v>31</v>
      </c>
      <c r="G23" s="159" t="s">
        <v>294</v>
      </c>
      <c r="H23" s="91"/>
      <c r="I23" s="48">
        <v>32</v>
      </c>
      <c r="J23" s="40"/>
      <c r="K23" s="15">
        <v>31</v>
      </c>
      <c r="M23" s="131">
        <f t="shared" si="0"/>
        <v>63</v>
      </c>
      <c r="N23" s="87"/>
      <c r="O23" s="30">
        <v>20</v>
      </c>
      <c r="P23" s="88">
        <f t="shared" si="1"/>
        <v>31.5</v>
      </c>
      <c r="Q23" s="150"/>
      <c r="R23" s="49">
        <v>34</v>
      </c>
      <c r="T23" s="16">
        <v>34</v>
      </c>
      <c r="V23" s="77">
        <f t="shared" si="2"/>
        <v>68</v>
      </c>
      <c r="W23" s="87"/>
      <c r="X23" s="108">
        <v>11</v>
      </c>
      <c r="Y23" s="88"/>
      <c r="Z23" s="39">
        <f t="shared" ref="Z23:Z69" si="24">SUM(O23,X23)</f>
        <v>31</v>
      </c>
      <c r="AA23" s="45">
        <f t="shared" si="18"/>
        <v>32.75</v>
      </c>
      <c r="AB23" s="150"/>
      <c r="AC23" s="15" t="s">
        <v>23</v>
      </c>
      <c r="AD23" s="29"/>
      <c r="AE23" s="77" t="s">
        <v>23</v>
      </c>
      <c r="AG23" s="15" t="s">
        <v>23</v>
      </c>
      <c r="AH23" s="87"/>
      <c r="AI23" s="133" t="s">
        <v>23</v>
      </c>
      <c r="AJ23" s="88"/>
      <c r="AK23" s="30">
        <f t="shared" si="5"/>
        <v>31</v>
      </c>
      <c r="AL23" s="26">
        <f t="shared" si="19"/>
        <v>32.75</v>
      </c>
      <c r="AM23" s="150"/>
      <c r="AN23" s="95"/>
      <c r="AO23" s="48" t="s">
        <v>23</v>
      </c>
      <c r="AP23" s="45"/>
      <c r="AQ23" s="15" t="s">
        <v>23</v>
      </c>
      <c r="AR23" s="45"/>
      <c r="AS23" s="46" t="s">
        <v>272</v>
      </c>
      <c r="AT23" s="45"/>
      <c r="AU23" s="48" t="s">
        <v>23</v>
      </c>
      <c r="AW23" s="30">
        <f t="shared" si="7"/>
        <v>31</v>
      </c>
      <c r="AX23" s="33">
        <f t="shared" si="20"/>
        <v>32.75</v>
      </c>
      <c r="AY23" s="150"/>
      <c r="AZ23" s="107" t="s">
        <v>23</v>
      </c>
      <c r="BA23" s="125"/>
      <c r="BB23" s="77" t="s">
        <v>23</v>
      </c>
      <c r="BC23" s="40"/>
      <c r="BD23" s="48">
        <f t="shared" si="17"/>
        <v>0</v>
      </c>
      <c r="BE23" s="45"/>
      <c r="BF23" s="48" t="s">
        <v>23</v>
      </c>
      <c r="BH23" s="30">
        <f t="shared" si="9"/>
        <v>31</v>
      </c>
      <c r="BI23" s="90">
        <f t="shared" si="21"/>
        <v>32.75</v>
      </c>
      <c r="BJ23" s="150"/>
      <c r="BK23" s="69"/>
      <c r="BL23" s="107" t="s">
        <v>23</v>
      </c>
      <c r="BM23" s="125"/>
      <c r="BN23" s="77" t="s">
        <v>23</v>
      </c>
      <c r="BO23" s="125"/>
      <c r="BP23" s="77" t="s">
        <v>23</v>
      </c>
      <c r="BQ23" s="45"/>
      <c r="BR23" s="48" t="s">
        <v>23</v>
      </c>
      <c r="BS23"/>
      <c r="BT23" s="30">
        <f t="shared" si="11"/>
        <v>31</v>
      </c>
      <c r="BU23" s="90">
        <f t="shared" si="22"/>
        <v>32.75</v>
      </c>
      <c r="BV23" s="150"/>
      <c r="BW23" s="69"/>
      <c r="BX23" s="107" t="s">
        <v>23</v>
      </c>
      <c r="BY23" s="125"/>
      <c r="BZ23" s="77" t="s">
        <v>23</v>
      </c>
      <c r="CA23" s="125"/>
      <c r="CB23" s="77" t="s">
        <v>23</v>
      </c>
      <c r="CC23" s="45"/>
      <c r="CD23" s="48" t="s">
        <v>23</v>
      </c>
      <c r="CE23"/>
      <c r="CF23" s="30">
        <f t="shared" si="13"/>
        <v>31</v>
      </c>
      <c r="CG23" s="90">
        <f t="shared" si="23"/>
        <v>68</v>
      </c>
      <c r="CH23" s="150"/>
      <c r="CI23" s="69"/>
      <c r="CJ23" s="107" t="s">
        <v>23</v>
      </c>
      <c r="CK23" s="125"/>
      <c r="CL23" s="77" t="s">
        <v>23</v>
      </c>
      <c r="CM23" s="125"/>
      <c r="CN23" s="77" t="s">
        <v>23</v>
      </c>
      <c r="CO23" s="45"/>
      <c r="CP23" s="48" t="s">
        <v>23</v>
      </c>
      <c r="CQ23" s="22" t="s">
        <v>294</v>
      </c>
      <c r="CR23"/>
      <c r="CS23" s="30">
        <f t="shared" si="15"/>
        <v>31</v>
      </c>
      <c r="CT23" s="141">
        <f t="shared" si="16"/>
        <v>32.75</v>
      </c>
    </row>
    <row r="24" spans="1:98" s="86" customFormat="1" ht="13.5" customHeight="1">
      <c r="B24" s="81" t="s">
        <v>18</v>
      </c>
      <c r="C24" s="84" t="s">
        <v>137</v>
      </c>
      <c r="D24" s="84" t="s">
        <v>146</v>
      </c>
      <c r="E24" s="17">
        <v>35436</v>
      </c>
      <c r="F24" s="18" t="s">
        <v>147</v>
      </c>
      <c r="G24" s="160" t="s">
        <v>293</v>
      </c>
      <c r="H24" s="91"/>
      <c r="I24" s="48" t="s">
        <v>23</v>
      </c>
      <c r="J24" s="40"/>
      <c r="K24" s="16" t="s">
        <v>23</v>
      </c>
      <c r="M24" s="131">
        <f t="shared" si="0"/>
        <v>0</v>
      </c>
      <c r="N24" s="87"/>
      <c r="O24" s="30" t="s">
        <v>23</v>
      </c>
      <c r="P24" s="88" t="e">
        <f t="shared" si="1"/>
        <v>#DIV/0!</v>
      </c>
      <c r="Q24" s="150"/>
      <c r="R24" s="49">
        <v>28</v>
      </c>
      <c r="T24" s="16">
        <v>31</v>
      </c>
      <c r="V24" s="77">
        <f t="shared" si="2"/>
        <v>59</v>
      </c>
      <c r="W24" s="87"/>
      <c r="X24" s="108">
        <v>30</v>
      </c>
      <c r="Y24" s="88"/>
      <c r="Z24" s="39">
        <f t="shared" si="24"/>
        <v>30</v>
      </c>
      <c r="AA24" s="26">
        <f t="shared" si="18"/>
        <v>29.5</v>
      </c>
      <c r="AB24" s="151"/>
      <c r="AC24" s="15" t="s">
        <v>23</v>
      </c>
      <c r="AD24" s="29"/>
      <c r="AE24" s="77" t="s">
        <v>23</v>
      </c>
      <c r="AG24" s="15" t="s">
        <v>23</v>
      </c>
      <c r="AH24" s="87"/>
      <c r="AI24" s="126" t="s">
        <v>23</v>
      </c>
      <c r="AJ24" s="88"/>
      <c r="AK24" s="30">
        <f t="shared" si="5"/>
        <v>30</v>
      </c>
      <c r="AL24" s="26">
        <f t="shared" si="19"/>
        <v>29.5</v>
      </c>
      <c r="AM24" s="151"/>
      <c r="AN24" s="95"/>
      <c r="AO24" s="48" t="s">
        <v>23</v>
      </c>
      <c r="AP24" s="45"/>
      <c r="AQ24" s="15" t="s">
        <v>23</v>
      </c>
      <c r="AR24" s="45"/>
      <c r="AS24" s="46" t="s">
        <v>272</v>
      </c>
      <c r="AT24" s="45"/>
      <c r="AU24" s="48" t="s">
        <v>23</v>
      </c>
      <c r="AW24" s="30">
        <f t="shared" si="7"/>
        <v>30</v>
      </c>
      <c r="AX24" s="33">
        <f t="shared" si="20"/>
        <v>29.5</v>
      </c>
      <c r="AY24" s="150"/>
      <c r="AZ24" s="107" t="s">
        <v>23</v>
      </c>
      <c r="BA24" s="125"/>
      <c r="BB24" s="77" t="s">
        <v>23</v>
      </c>
      <c r="BC24" s="40"/>
      <c r="BD24" s="48">
        <f t="shared" si="17"/>
        <v>0</v>
      </c>
      <c r="BE24" s="45"/>
      <c r="BF24" s="48" t="s">
        <v>23</v>
      </c>
      <c r="BH24" s="30">
        <f t="shared" si="9"/>
        <v>30</v>
      </c>
      <c r="BI24" s="90">
        <f t="shared" si="21"/>
        <v>29.5</v>
      </c>
      <c r="BJ24" s="151"/>
      <c r="BK24" s="96"/>
      <c r="BL24" s="107" t="s">
        <v>23</v>
      </c>
      <c r="BM24" s="125"/>
      <c r="BN24" s="77" t="s">
        <v>23</v>
      </c>
      <c r="BO24" s="125"/>
      <c r="BP24" s="77" t="s">
        <v>23</v>
      </c>
      <c r="BQ24" s="45"/>
      <c r="BR24" s="48" t="s">
        <v>23</v>
      </c>
      <c r="BT24" s="30">
        <f t="shared" si="11"/>
        <v>30</v>
      </c>
      <c r="BU24" s="90">
        <f t="shared" si="22"/>
        <v>29.5</v>
      </c>
      <c r="BV24" s="151"/>
      <c r="BW24" s="96"/>
      <c r="BX24" s="107" t="s">
        <v>23</v>
      </c>
      <c r="BY24" s="125"/>
      <c r="BZ24" s="77" t="s">
        <v>23</v>
      </c>
      <c r="CA24" s="125"/>
      <c r="CB24" s="77" t="s">
        <v>23</v>
      </c>
      <c r="CC24" s="45"/>
      <c r="CD24" s="48" t="s">
        <v>23</v>
      </c>
      <c r="CF24" s="30">
        <f t="shared" si="13"/>
        <v>30</v>
      </c>
      <c r="CG24" s="90">
        <f t="shared" si="23"/>
        <v>59</v>
      </c>
      <c r="CH24" s="151"/>
      <c r="CI24" s="96"/>
      <c r="CJ24" s="107" t="s">
        <v>23</v>
      </c>
      <c r="CK24" s="125"/>
      <c r="CL24" s="77" t="s">
        <v>23</v>
      </c>
      <c r="CM24" s="125"/>
      <c r="CN24" s="77" t="s">
        <v>23</v>
      </c>
      <c r="CO24" s="45"/>
      <c r="CP24" s="48" t="s">
        <v>23</v>
      </c>
      <c r="CQ24" s="22" t="s">
        <v>293</v>
      </c>
      <c r="CS24" s="30">
        <f t="shared" si="15"/>
        <v>30</v>
      </c>
      <c r="CT24" s="141">
        <f t="shared" si="16"/>
        <v>29.5</v>
      </c>
    </row>
    <row r="25" spans="1:98" s="86" customFormat="1" ht="13.5" customHeight="1">
      <c r="B25" s="81" t="s">
        <v>19</v>
      </c>
      <c r="C25" s="128" t="s">
        <v>262</v>
      </c>
      <c r="D25" s="128" t="s">
        <v>263</v>
      </c>
      <c r="E25" s="48">
        <v>66946</v>
      </c>
      <c r="F25" s="18" t="s">
        <v>87</v>
      </c>
      <c r="G25" s="160" t="s">
        <v>264</v>
      </c>
      <c r="H25" s="102"/>
      <c r="I25" s="48">
        <v>30</v>
      </c>
      <c r="J25" s="40"/>
      <c r="K25" s="15">
        <v>38</v>
      </c>
      <c r="M25" s="131">
        <f t="shared" si="0"/>
        <v>68</v>
      </c>
      <c r="N25" s="87"/>
      <c r="O25" s="30">
        <v>12</v>
      </c>
      <c r="P25" s="88">
        <f t="shared" si="1"/>
        <v>34</v>
      </c>
      <c r="Q25" s="149"/>
      <c r="R25" s="49">
        <v>30</v>
      </c>
      <c r="T25" s="16">
        <v>35</v>
      </c>
      <c r="V25" s="77">
        <f t="shared" si="2"/>
        <v>65</v>
      </c>
      <c r="W25" s="87"/>
      <c r="X25" s="108">
        <v>17</v>
      </c>
      <c r="Y25"/>
      <c r="Z25" s="39">
        <f t="shared" si="24"/>
        <v>29</v>
      </c>
      <c r="AA25" s="45"/>
      <c r="AB25" s="151"/>
      <c r="AC25" s="15"/>
      <c r="AD25" s="29"/>
      <c r="AE25" s="77"/>
      <c r="AG25" s="15"/>
      <c r="AH25" s="87"/>
      <c r="AI25" s="133"/>
      <c r="AJ25"/>
      <c r="AK25" s="30">
        <f t="shared" si="5"/>
        <v>29</v>
      </c>
      <c r="AL25" s="26"/>
      <c r="AM25" s="151"/>
      <c r="AN25" s="69"/>
      <c r="AO25" s="48"/>
      <c r="AP25" s="45"/>
      <c r="AQ25" s="15"/>
      <c r="AR25" s="45"/>
      <c r="AS25" s="46"/>
      <c r="AT25" s="45"/>
      <c r="AU25" s="48"/>
      <c r="AW25" s="30">
        <f t="shared" si="7"/>
        <v>29</v>
      </c>
      <c r="AX25" s="33"/>
      <c r="AY25" s="149"/>
      <c r="AZ25" s="107" t="s">
        <v>23</v>
      </c>
      <c r="BA25" s="125"/>
      <c r="BB25" s="77" t="s">
        <v>23</v>
      </c>
      <c r="BC25" s="40"/>
      <c r="BD25" s="48">
        <f t="shared" si="17"/>
        <v>0</v>
      </c>
      <c r="BE25" s="45"/>
      <c r="BF25" s="48"/>
      <c r="BH25" s="30">
        <f t="shared" si="9"/>
        <v>29</v>
      </c>
      <c r="BI25" s="90"/>
      <c r="BJ25" s="151"/>
      <c r="BK25" s="97"/>
      <c r="BL25" s="107"/>
      <c r="BM25" s="125"/>
      <c r="BN25" s="77"/>
      <c r="BO25" s="125"/>
      <c r="BP25" s="77"/>
      <c r="BQ25" s="45"/>
      <c r="BR25" s="48"/>
      <c r="BT25" s="30">
        <f t="shared" si="11"/>
        <v>29</v>
      </c>
      <c r="BU25" s="90"/>
      <c r="BV25" s="151"/>
      <c r="BW25" s="97"/>
      <c r="BX25" s="107"/>
      <c r="BY25" s="125"/>
      <c r="BZ25" s="77"/>
      <c r="CA25" s="125"/>
      <c r="CB25" s="77"/>
      <c r="CC25" s="45"/>
      <c r="CD25" s="48"/>
      <c r="CF25" s="30">
        <f t="shared" si="13"/>
        <v>29</v>
      </c>
      <c r="CG25" s="90"/>
      <c r="CH25" s="151"/>
      <c r="CI25" s="97"/>
      <c r="CJ25" s="107"/>
      <c r="CK25" s="125"/>
      <c r="CL25" s="77"/>
      <c r="CM25" s="125"/>
      <c r="CN25" s="77"/>
      <c r="CO25" s="45"/>
      <c r="CP25" s="48"/>
      <c r="CQ25" s="22" t="s">
        <v>264</v>
      </c>
      <c r="CS25" s="30">
        <f t="shared" si="15"/>
        <v>29</v>
      </c>
      <c r="CT25" s="141">
        <f t="shared" si="16"/>
        <v>33.25</v>
      </c>
    </row>
    <row r="26" spans="1:98" s="86" customFormat="1" ht="13.5" customHeight="1">
      <c r="A26" s="43"/>
      <c r="B26" s="81" t="s">
        <v>20</v>
      </c>
      <c r="C26" s="170" t="s">
        <v>53</v>
      </c>
      <c r="D26" s="170" t="s">
        <v>149</v>
      </c>
      <c r="E26" s="167">
        <v>66793</v>
      </c>
      <c r="F26" s="172" t="s">
        <v>31</v>
      </c>
      <c r="G26" s="159" t="s">
        <v>295</v>
      </c>
      <c r="H26" s="91"/>
      <c r="I26" s="48">
        <v>29</v>
      </c>
      <c r="J26" s="40"/>
      <c r="K26" s="15">
        <v>31</v>
      </c>
      <c r="M26" s="131">
        <f t="shared" si="0"/>
        <v>60</v>
      </c>
      <c r="N26" s="87"/>
      <c r="O26" s="30">
        <v>27</v>
      </c>
      <c r="P26" s="26">
        <f t="shared" si="1"/>
        <v>30</v>
      </c>
      <c r="Q26" s="150"/>
      <c r="R26" s="49" t="s">
        <v>23</v>
      </c>
      <c r="T26" s="16" t="s">
        <v>23</v>
      </c>
      <c r="V26" s="77">
        <f t="shared" si="2"/>
        <v>0</v>
      </c>
      <c r="W26" s="87"/>
      <c r="X26" s="108" t="s">
        <v>23</v>
      </c>
      <c r="Y26" s="88"/>
      <c r="Z26" s="39">
        <f t="shared" si="24"/>
        <v>27</v>
      </c>
      <c r="AA26" s="45">
        <f t="shared" ref="AA26:AA35" si="25">AVERAGE(T26,R26,K26,I26)</f>
        <v>30</v>
      </c>
      <c r="AB26" s="150"/>
      <c r="AC26" s="15" t="s">
        <v>23</v>
      </c>
      <c r="AD26" s="29"/>
      <c r="AE26" s="77" t="s">
        <v>23</v>
      </c>
      <c r="AG26" s="15" t="s">
        <v>23</v>
      </c>
      <c r="AH26" s="87"/>
      <c r="AI26" s="133" t="s">
        <v>23</v>
      </c>
      <c r="AJ26" s="88"/>
      <c r="AK26" s="30">
        <f t="shared" si="5"/>
        <v>27</v>
      </c>
      <c r="AL26" s="26">
        <f t="shared" ref="AL26:AL35" si="26">AVERAGE(AE26,AC26,T26,R26,K26,I26)</f>
        <v>30</v>
      </c>
      <c r="AM26" s="150"/>
      <c r="AN26" s="95"/>
      <c r="AO26" s="48" t="s">
        <v>23</v>
      </c>
      <c r="AP26" s="45"/>
      <c r="AQ26" s="15" t="s">
        <v>23</v>
      </c>
      <c r="AR26" s="45"/>
      <c r="AS26" s="46" t="s">
        <v>272</v>
      </c>
      <c r="AT26" s="45"/>
      <c r="AU26" s="48" t="s">
        <v>23</v>
      </c>
      <c r="AW26" s="30">
        <f t="shared" si="7"/>
        <v>27</v>
      </c>
      <c r="AX26" s="33">
        <f t="shared" ref="AX26:AX35" si="27">AVERAGE(I26,K26,R26,T26,AC26,AE26,AO26,AQ26)</f>
        <v>30</v>
      </c>
      <c r="AY26" s="150"/>
      <c r="AZ26" s="107" t="s">
        <v>23</v>
      </c>
      <c r="BA26" s="125"/>
      <c r="BB26" s="77" t="s">
        <v>23</v>
      </c>
      <c r="BC26" s="40"/>
      <c r="BD26" s="48">
        <f t="shared" si="17"/>
        <v>0</v>
      </c>
      <c r="BE26" s="45"/>
      <c r="BF26" s="48" t="s">
        <v>23</v>
      </c>
      <c r="BH26" s="30">
        <f t="shared" si="9"/>
        <v>27</v>
      </c>
      <c r="BI26" s="90">
        <f t="shared" ref="BI26:BI35" si="28">AVERAGE(BB26,AZ26,AQ26,AO26,AE26,AC26,T26,R26,K26,I26)</f>
        <v>30</v>
      </c>
      <c r="BJ26" s="150"/>
      <c r="BK26" s="95"/>
      <c r="BL26" s="107" t="s">
        <v>23</v>
      </c>
      <c r="BM26" s="125"/>
      <c r="BN26" s="77" t="s">
        <v>23</v>
      </c>
      <c r="BO26" s="125"/>
      <c r="BP26" s="77" t="s">
        <v>23</v>
      </c>
      <c r="BQ26" s="45"/>
      <c r="BR26" s="48" t="s">
        <v>23</v>
      </c>
      <c r="BT26" s="30">
        <f t="shared" si="11"/>
        <v>27</v>
      </c>
      <c r="BU26" s="90">
        <f t="shared" ref="BU26:BU35" si="29">AVERAGE(BL26:BN26,AZ26:BB26,AO26:AQ26,AC26:AE26,R26:T26,I26:K26)</f>
        <v>30</v>
      </c>
      <c r="BV26" s="150"/>
      <c r="BW26" s="95"/>
      <c r="BX26" s="107" t="s">
        <v>23</v>
      </c>
      <c r="BY26" s="125"/>
      <c r="BZ26" s="77" t="s">
        <v>23</v>
      </c>
      <c r="CA26" s="125"/>
      <c r="CB26" s="77" t="s">
        <v>23</v>
      </c>
      <c r="CC26" s="45"/>
      <c r="CD26" s="48" t="s">
        <v>23</v>
      </c>
      <c r="CF26" s="30">
        <f t="shared" si="13"/>
        <v>27</v>
      </c>
      <c r="CG26" s="90">
        <f t="shared" ref="CG26:CG35" si="30">AVERAGE(BX26:BZ26,BL26:BN26,BA26:BC26,AO26:AQ26,AD26:AF26,U26:W26)</f>
        <v>0</v>
      </c>
      <c r="CH26" s="150"/>
      <c r="CI26" s="95"/>
      <c r="CJ26" s="107" t="s">
        <v>23</v>
      </c>
      <c r="CK26" s="125"/>
      <c r="CL26" s="77" t="s">
        <v>23</v>
      </c>
      <c r="CM26" s="125"/>
      <c r="CN26" s="77" t="s">
        <v>23</v>
      </c>
      <c r="CO26" s="45"/>
      <c r="CP26" s="48" t="s">
        <v>23</v>
      </c>
      <c r="CQ26" s="22" t="s">
        <v>295</v>
      </c>
      <c r="CS26" s="30">
        <f t="shared" si="15"/>
        <v>27</v>
      </c>
      <c r="CT26" s="141">
        <f t="shared" si="16"/>
        <v>30</v>
      </c>
    </row>
    <row r="27" spans="1:98" s="86" customFormat="1" ht="13.5" customHeight="1">
      <c r="A27"/>
      <c r="B27" s="81" t="s">
        <v>21</v>
      </c>
      <c r="C27" s="84" t="s">
        <v>29</v>
      </c>
      <c r="D27" s="84" t="s">
        <v>30</v>
      </c>
      <c r="E27" s="17">
        <v>37834</v>
      </c>
      <c r="F27" s="18" t="s">
        <v>31</v>
      </c>
      <c r="G27" s="160" t="s">
        <v>293</v>
      </c>
      <c r="H27" s="91"/>
      <c r="I27" s="48">
        <v>32</v>
      </c>
      <c r="J27" s="40"/>
      <c r="K27" s="15">
        <v>28</v>
      </c>
      <c r="M27" s="131">
        <f t="shared" si="0"/>
        <v>60</v>
      </c>
      <c r="N27" s="87"/>
      <c r="O27" s="30">
        <v>27</v>
      </c>
      <c r="P27" s="26">
        <f t="shared" si="1"/>
        <v>30</v>
      </c>
      <c r="Q27" s="151"/>
      <c r="R27" s="49" t="s">
        <v>23</v>
      </c>
      <c r="T27" s="16" t="s">
        <v>23</v>
      </c>
      <c r="V27" s="77">
        <f t="shared" si="2"/>
        <v>0</v>
      </c>
      <c r="W27" s="87"/>
      <c r="X27" s="108" t="s">
        <v>23</v>
      </c>
      <c r="Y27" s="88"/>
      <c r="Z27" s="39">
        <f t="shared" si="24"/>
        <v>27</v>
      </c>
      <c r="AA27" s="26">
        <f t="shared" si="25"/>
        <v>30</v>
      </c>
      <c r="AB27" s="151"/>
      <c r="AC27" s="15" t="s">
        <v>23</v>
      </c>
      <c r="AD27" s="29"/>
      <c r="AE27" s="77" t="s">
        <v>23</v>
      </c>
      <c r="AG27" s="15" t="s">
        <v>23</v>
      </c>
      <c r="AH27" s="87"/>
      <c r="AI27" s="126" t="s">
        <v>23</v>
      </c>
      <c r="AJ27" s="88"/>
      <c r="AK27" s="30">
        <f t="shared" si="5"/>
        <v>27</v>
      </c>
      <c r="AL27" s="26">
        <f t="shared" si="26"/>
        <v>30</v>
      </c>
      <c r="AM27" s="151"/>
      <c r="AN27" s="96"/>
      <c r="AO27" s="48" t="s">
        <v>23</v>
      </c>
      <c r="AP27" s="45"/>
      <c r="AQ27" s="15" t="s">
        <v>23</v>
      </c>
      <c r="AR27" s="45"/>
      <c r="AS27" s="46" t="s">
        <v>272</v>
      </c>
      <c r="AT27" s="45"/>
      <c r="AU27" s="48" t="s">
        <v>23</v>
      </c>
      <c r="AW27" s="30">
        <f t="shared" si="7"/>
        <v>27</v>
      </c>
      <c r="AX27" s="33">
        <f t="shared" si="27"/>
        <v>30</v>
      </c>
      <c r="AY27" s="151"/>
      <c r="AZ27" s="107" t="s">
        <v>23</v>
      </c>
      <c r="BA27" s="125"/>
      <c r="BB27" s="77" t="s">
        <v>23</v>
      </c>
      <c r="BC27" s="40"/>
      <c r="BD27" s="48">
        <f t="shared" si="17"/>
        <v>0</v>
      </c>
      <c r="BE27" s="45"/>
      <c r="BF27" s="48" t="s">
        <v>23</v>
      </c>
      <c r="BH27" s="30">
        <f t="shared" si="9"/>
        <v>27</v>
      </c>
      <c r="BI27" s="90">
        <f t="shared" si="28"/>
        <v>30</v>
      </c>
      <c r="BJ27" s="151"/>
      <c r="BK27" s="96"/>
      <c r="BL27" s="107" t="s">
        <v>23</v>
      </c>
      <c r="BM27" s="125"/>
      <c r="BN27" s="77" t="s">
        <v>23</v>
      </c>
      <c r="BO27" s="125"/>
      <c r="BP27" s="77" t="s">
        <v>23</v>
      </c>
      <c r="BQ27" s="45"/>
      <c r="BR27" s="48" t="s">
        <v>23</v>
      </c>
      <c r="BT27" s="30">
        <f t="shared" si="11"/>
        <v>27</v>
      </c>
      <c r="BU27" s="90">
        <f t="shared" si="29"/>
        <v>30</v>
      </c>
      <c r="BV27" s="151"/>
      <c r="BW27" s="96"/>
      <c r="BX27" s="107" t="s">
        <v>23</v>
      </c>
      <c r="BY27" s="125"/>
      <c r="BZ27" s="77" t="s">
        <v>23</v>
      </c>
      <c r="CA27" s="125"/>
      <c r="CB27" s="77" t="s">
        <v>23</v>
      </c>
      <c r="CC27" s="45"/>
      <c r="CD27" s="48" t="s">
        <v>23</v>
      </c>
      <c r="CF27" s="30">
        <f t="shared" si="13"/>
        <v>27</v>
      </c>
      <c r="CG27" s="90">
        <f t="shared" si="30"/>
        <v>0</v>
      </c>
      <c r="CH27" s="151"/>
      <c r="CI27" s="96"/>
      <c r="CJ27" s="107" t="s">
        <v>23</v>
      </c>
      <c r="CK27" s="125"/>
      <c r="CL27" s="77" t="s">
        <v>23</v>
      </c>
      <c r="CM27" s="125"/>
      <c r="CN27" s="77" t="s">
        <v>23</v>
      </c>
      <c r="CO27" s="45"/>
      <c r="CP27" s="48" t="s">
        <v>23</v>
      </c>
      <c r="CQ27" s="22" t="s">
        <v>293</v>
      </c>
      <c r="CS27" s="30">
        <f t="shared" si="15"/>
        <v>27</v>
      </c>
      <c r="CT27" s="141">
        <f t="shared" si="16"/>
        <v>30</v>
      </c>
    </row>
    <row r="28" spans="1:98" s="86" customFormat="1" ht="13.5" customHeight="1">
      <c r="A28"/>
      <c r="B28" s="81" t="s">
        <v>22</v>
      </c>
      <c r="C28" s="84" t="s">
        <v>66</v>
      </c>
      <c r="D28" s="84" t="s">
        <v>65</v>
      </c>
      <c r="E28" s="17">
        <v>67400</v>
      </c>
      <c r="F28" s="18" t="s">
        <v>87</v>
      </c>
      <c r="G28" s="160" t="s">
        <v>293</v>
      </c>
      <c r="H28" s="91"/>
      <c r="I28" s="48">
        <v>36</v>
      </c>
      <c r="J28" s="40"/>
      <c r="K28" s="15">
        <v>33</v>
      </c>
      <c r="M28" s="131">
        <f t="shared" si="0"/>
        <v>69</v>
      </c>
      <c r="N28" s="87"/>
      <c r="O28" s="30">
        <v>10</v>
      </c>
      <c r="P28" s="26">
        <f t="shared" si="1"/>
        <v>34.5</v>
      </c>
      <c r="Q28" s="151"/>
      <c r="R28" s="49">
        <v>33</v>
      </c>
      <c r="T28" s="16">
        <v>32</v>
      </c>
      <c r="V28" s="77">
        <f t="shared" si="2"/>
        <v>65</v>
      </c>
      <c r="W28" s="87"/>
      <c r="X28" s="108">
        <v>17</v>
      </c>
      <c r="Y28" s="88"/>
      <c r="Z28" s="39">
        <f t="shared" si="24"/>
        <v>27</v>
      </c>
      <c r="AA28" s="45">
        <f t="shared" si="25"/>
        <v>33.5</v>
      </c>
      <c r="AB28" s="150"/>
      <c r="AC28" s="15" t="s">
        <v>23</v>
      </c>
      <c r="AD28" s="29"/>
      <c r="AE28" s="77" t="s">
        <v>23</v>
      </c>
      <c r="AG28" s="15" t="s">
        <v>23</v>
      </c>
      <c r="AH28" s="87"/>
      <c r="AI28" s="133" t="s">
        <v>23</v>
      </c>
      <c r="AJ28" s="88"/>
      <c r="AK28" s="30">
        <f t="shared" si="5"/>
        <v>27</v>
      </c>
      <c r="AL28" s="26">
        <f t="shared" si="26"/>
        <v>33.5</v>
      </c>
      <c r="AM28" s="150"/>
      <c r="AN28" s="96"/>
      <c r="AO28" s="48" t="s">
        <v>23</v>
      </c>
      <c r="AP28" s="45"/>
      <c r="AQ28" s="15" t="s">
        <v>23</v>
      </c>
      <c r="AR28" s="45"/>
      <c r="AS28" s="46" t="s">
        <v>272</v>
      </c>
      <c r="AT28" s="45"/>
      <c r="AU28" s="48" t="s">
        <v>23</v>
      </c>
      <c r="AW28" s="30">
        <f t="shared" si="7"/>
        <v>27</v>
      </c>
      <c r="AX28" s="33">
        <f t="shared" si="27"/>
        <v>33.5</v>
      </c>
      <c r="AY28" s="151"/>
      <c r="AZ28" s="107" t="s">
        <v>23</v>
      </c>
      <c r="BA28" s="125"/>
      <c r="BB28" s="77" t="s">
        <v>23</v>
      </c>
      <c r="BC28" s="40"/>
      <c r="BD28" s="48">
        <f t="shared" si="17"/>
        <v>0</v>
      </c>
      <c r="BE28" s="45"/>
      <c r="BF28" s="48" t="s">
        <v>23</v>
      </c>
      <c r="BH28" s="30">
        <f t="shared" si="9"/>
        <v>27</v>
      </c>
      <c r="BI28" s="38">
        <f t="shared" si="28"/>
        <v>33.5</v>
      </c>
      <c r="BJ28" s="150"/>
      <c r="BK28" s="96"/>
      <c r="BL28" s="107" t="s">
        <v>23</v>
      </c>
      <c r="BM28" s="125"/>
      <c r="BN28" s="77" t="s">
        <v>23</v>
      </c>
      <c r="BO28" s="125"/>
      <c r="BP28" s="77" t="s">
        <v>23</v>
      </c>
      <c r="BQ28" s="45"/>
      <c r="BR28" s="48" t="s">
        <v>23</v>
      </c>
      <c r="BT28" s="30">
        <f t="shared" si="11"/>
        <v>27</v>
      </c>
      <c r="BU28" s="90">
        <f t="shared" si="29"/>
        <v>33.5</v>
      </c>
      <c r="BV28" s="150"/>
      <c r="BW28" s="96"/>
      <c r="BX28" s="107" t="s">
        <v>23</v>
      </c>
      <c r="BY28" s="125"/>
      <c r="BZ28" s="77" t="s">
        <v>23</v>
      </c>
      <c r="CA28" s="125"/>
      <c r="CB28" s="77" t="s">
        <v>23</v>
      </c>
      <c r="CC28" s="45"/>
      <c r="CD28" s="48" t="s">
        <v>23</v>
      </c>
      <c r="CF28" s="30">
        <f t="shared" si="13"/>
        <v>27</v>
      </c>
      <c r="CG28" s="90">
        <f t="shared" si="30"/>
        <v>65</v>
      </c>
      <c r="CH28" s="150"/>
      <c r="CI28" s="96"/>
      <c r="CJ28" s="107" t="s">
        <v>23</v>
      </c>
      <c r="CK28" s="125"/>
      <c r="CL28" s="77" t="s">
        <v>23</v>
      </c>
      <c r="CM28" s="125"/>
      <c r="CN28" s="77" t="s">
        <v>23</v>
      </c>
      <c r="CO28" s="45"/>
      <c r="CP28" s="48" t="s">
        <v>23</v>
      </c>
      <c r="CQ28" s="22" t="s">
        <v>294</v>
      </c>
      <c r="CS28" s="30">
        <f t="shared" si="15"/>
        <v>27</v>
      </c>
      <c r="CT28" s="141">
        <f t="shared" si="16"/>
        <v>33.5</v>
      </c>
    </row>
    <row r="29" spans="1:98" s="43" customFormat="1" ht="13.5" customHeight="1">
      <c r="B29" s="81" t="s">
        <v>67</v>
      </c>
      <c r="C29" s="44" t="s">
        <v>277</v>
      </c>
      <c r="D29" s="44" t="s">
        <v>278</v>
      </c>
      <c r="E29" s="17"/>
      <c r="F29" s="18" t="s">
        <v>147</v>
      </c>
      <c r="G29" s="159" t="s">
        <v>293</v>
      </c>
      <c r="H29" s="91"/>
      <c r="I29" s="48">
        <v>31</v>
      </c>
      <c r="J29" s="40"/>
      <c r="K29" s="15">
        <v>38</v>
      </c>
      <c r="L29" s="86"/>
      <c r="M29" s="131">
        <f t="shared" si="0"/>
        <v>69</v>
      </c>
      <c r="N29" s="87"/>
      <c r="O29" s="30">
        <v>10</v>
      </c>
      <c r="P29" s="88">
        <f t="shared" si="1"/>
        <v>34.5</v>
      </c>
      <c r="Q29" s="150"/>
      <c r="R29" s="49">
        <v>32</v>
      </c>
      <c r="S29" s="86"/>
      <c r="T29" s="16">
        <v>33</v>
      </c>
      <c r="U29" s="86"/>
      <c r="V29" s="77">
        <f t="shared" si="2"/>
        <v>65</v>
      </c>
      <c r="W29" s="87"/>
      <c r="X29" s="108">
        <v>17</v>
      </c>
      <c r="Y29" s="88"/>
      <c r="Z29" s="39">
        <f t="shared" si="24"/>
        <v>27</v>
      </c>
      <c r="AA29" s="26">
        <f t="shared" si="25"/>
        <v>33.5</v>
      </c>
      <c r="AB29" s="150"/>
      <c r="AC29" s="15"/>
      <c r="AD29" s="29"/>
      <c r="AE29" s="77"/>
      <c r="AF29" s="86"/>
      <c r="AG29" s="15"/>
      <c r="AH29" s="87"/>
      <c r="AI29" s="133"/>
      <c r="AJ29" s="88"/>
      <c r="AK29" s="30">
        <f t="shared" si="5"/>
        <v>27</v>
      </c>
      <c r="AL29" s="26">
        <f t="shared" si="26"/>
        <v>33.5</v>
      </c>
      <c r="AM29" s="150"/>
      <c r="AN29" s="95"/>
      <c r="AO29" s="48"/>
      <c r="AP29" s="45"/>
      <c r="AQ29" s="15"/>
      <c r="AR29" s="45"/>
      <c r="AS29" s="46"/>
      <c r="AT29" s="45"/>
      <c r="AU29" s="48"/>
      <c r="AV29" s="86"/>
      <c r="AW29" s="30">
        <f t="shared" si="7"/>
        <v>27</v>
      </c>
      <c r="AX29" s="33">
        <f t="shared" si="27"/>
        <v>33.5</v>
      </c>
      <c r="AY29" s="150"/>
      <c r="AZ29" s="107" t="s">
        <v>23</v>
      </c>
      <c r="BA29" s="125"/>
      <c r="BB29" s="77" t="s">
        <v>23</v>
      </c>
      <c r="BC29" s="40"/>
      <c r="BD29" s="48"/>
      <c r="BE29" s="45"/>
      <c r="BF29" s="48"/>
      <c r="BG29" s="86"/>
      <c r="BH29" s="30">
        <f t="shared" si="9"/>
        <v>27</v>
      </c>
      <c r="BI29" s="90">
        <f t="shared" si="28"/>
        <v>33.5</v>
      </c>
      <c r="BJ29" s="150"/>
      <c r="BK29" s="96"/>
      <c r="BL29" s="107"/>
      <c r="BM29" s="125"/>
      <c r="BN29" s="77"/>
      <c r="BO29" s="125"/>
      <c r="BP29" s="77"/>
      <c r="BQ29" s="45"/>
      <c r="BR29" s="48"/>
      <c r="BS29" s="86"/>
      <c r="BT29" s="30">
        <f t="shared" si="11"/>
        <v>27</v>
      </c>
      <c r="BU29" s="90">
        <f t="shared" si="29"/>
        <v>33.5</v>
      </c>
      <c r="BV29" s="150"/>
      <c r="BW29" s="96"/>
      <c r="BX29" s="107"/>
      <c r="BY29" s="125"/>
      <c r="BZ29" s="77"/>
      <c r="CA29" s="125"/>
      <c r="CB29" s="77"/>
      <c r="CC29" s="45"/>
      <c r="CD29" s="48"/>
      <c r="CE29" s="86"/>
      <c r="CF29" s="30">
        <f t="shared" si="13"/>
        <v>27</v>
      </c>
      <c r="CG29" s="90">
        <f t="shared" si="30"/>
        <v>65</v>
      </c>
      <c r="CH29" s="150"/>
      <c r="CI29" s="96"/>
      <c r="CJ29" s="107"/>
      <c r="CK29" s="125"/>
      <c r="CL29" s="77"/>
      <c r="CM29" s="125"/>
      <c r="CN29" s="77"/>
      <c r="CO29" s="45"/>
      <c r="CP29" s="48"/>
      <c r="CQ29" s="22" t="s">
        <v>294</v>
      </c>
      <c r="CR29" s="86"/>
      <c r="CS29" s="30">
        <f t="shared" si="15"/>
        <v>27</v>
      </c>
      <c r="CT29" s="141">
        <f t="shared" si="16"/>
        <v>33.5</v>
      </c>
    </row>
    <row r="30" spans="1:98" s="86" customFormat="1" ht="13.5" customHeight="1">
      <c r="A30" s="43"/>
      <c r="B30" s="81" t="s">
        <v>68</v>
      </c>
      <c r="C30" s="84" t="s">
        <v>107</v>
      </c>
      <c r="D30" s="84" t="s">
        <v>108</v>
      </c>
      <c r="E30" s="17">
        <v>5839</v>
      </c>
      <c r="F30" s="18" t="s">
        <v>109</v>
      </c>
      <c r="G30" s="159" t="s">
        <v>294</v>
      </c>
      <c r="H30" s="91"/>
      <c r="I30" s="48">
        <v>32</v>
      </c>
      <c r="J30" s="40"/>
      <c r="K30" s="15">
        <v>35</v>
      </c>
      <c r="M30" s="131">
        <f t="shared" si="0"/>
        <v>67</v>
      </c>
      <c r="N30" s="87"/>
      <c r="O30" s="30">
        <v>13</v>
      </c>
      <c r="P30" s="26">
        <f t="shared" si="1"/>
        <v>33.5</v>
      </c>
      <c r="Q30" s="150"/>
      <c r="R30" s="49">
        <v>33</v>
      </c>
      <c r="T30" s="16">
        <v>34</v>
      </c>
      <c r="V30" s="77">
        <f t="shared" si="2"/>
        <v>67</v>
      </c>
      <c r="W30" s="87"/>
      <c r="X30" s="108">
        <v>14</v>
      </c>
      <c r="Y30" s="88"/>
      <c r="Z30" s="39">
        <f t="shared" si="24"/>
        <v>27</v>
      </c>
      <c r="AA30" s="45">
        <f t="shared" si="25"/>
        <v>33.5</v>
      </c>
      <c r="AB30" s="149"/>
      <c r="AC30" s="15" t="s">
        <v>23</v>
      </c>
      <c r="AD30" s="29"/>
      <c r="AE30" s="77" t="s">
        <v>23</v>
      </c>
      <c r="AG30" s="15" t="s">
        <v>23</v>
      </c>
      <c r="AH30" s="87"/>
      <c r="AI30" s="126" t="s">
        <v>23</v>
      </c>
      <c r="AJ30" s="88"/>
      <c r="AK30" s="30">
        <f t="shared" si="5"/>
        <v>27</v>
      </c>
      <c r="AL30" s="26">
        <f t="shared" si="26"/>
        <v>33.5</v>
      </c>
      <c r="AM30" s="149"/>
      <c r="AN30" s="95"/>
      <c r="AO30" s="48" t="s">
        <v>23</v>
      </c>
      <c r="AP30" s="45"/>
      <c r="AQ30" s="15" t="s">
        <v>23</v>
      </c>
      <c r="AR30" s="45"/>
      <c r="AS30" s="46" t="s">
        <v>272</v>
      </c>
      <c r="AT30" s="45"/>
      <c r="AU30" s="48" t="s">
        <v>23</v>
      </c>
      <c r="AV30"/>
      <c r="AW30" s="30">
        <f t="shared" si="7"/>
        <v>27</v>
      </c>
      <c r="AX30" s="33">
        <f t="shared" si="27"/>
        <v>33.5</v>
      </c>
      <c r="AY30" s="150"/>
      <c r="AZ30" s="107" t="s">
        <v>23</v>
      </c>
      <c r="BA30" s="125"/>
      <c r="BB30" s="77" t="s">
        <v>23</v>
      </c>
      <c r="BC30" s="40"/>
      <c r="BD30" s="48">
        <f t="shared" ref="BD30:BD35" si="31">SUM(AZ30:BB30)</f>
        <v>0</v>
      </c>
      <c r="BE30" s="45"/>
      <c r="BF30" s="48" t="s">
        <v>23</v>
      </c>
      <c r="BH30" s="30">
        <f t="shared" si="9"/>
        <v>27</v>
      </c>
      <c r="BI30" s="38">
        <f t="shared" si="28"/>
        <v>33.5</v>
      </c>
      <c r="BJ30" s="149"/>
      <c r="BK30" s="96"/>
      <c r="BL30" s="107" t="s">
        <v>23</v>
      </c>
      <c r="BM30" s="125"/>
      <c r="BN30" s="77" t="s">
        <v>23</v>
      </c>
      <c r="BO30" s="125"/>
      <c r="BP30" s="77" t="s">
        <v>23</v>
      </c>
      <c r="BQ30" s="45"/>
      <c r="BR30" s="48" t="s">
        <v>23</v>
      </c>
      <c r="BT30" s="30">
        <f t="shared" si="11"/>
        <v>27</v>
      </c>
      <c r="BU30" s="90">
        <f t="shared" si="29"/>
        <v>33.5</v>
      </c>
      <c r="BV30" s="149"/>
      <c r="BW30" s="96"/>
      <c r="BX30" s="107" t="s">
        <v>23</v>
      </c>
      <c r="BY30" s="125"/>
      <c r="BZ30" s="77" t="s">
        <v>23</v>
      </c>
      <c r="CA30" s="125"/>
      <c r="CB30" s="77" t="s">
        <v>23</v>
      </c>
      <c r="CC30" s="45"/>
      <c r="CD30" s="48" t="s">
        <v>23</v>
      </c>
      <c r="CF30" s="30">
        <f t="shared" si="13"/>
        <v>27</v>
      </c>
      <c r="CG30" s="90">
        <f t="shared" si="30"/>
        <v>67</v>
      </c>
      <c r="CH30" s="149"/>
      <c r="CI30" s="96"/>
      <c r="CJ30" s="107" t="s">
        <v>23</v>
      </c>
      <c r="CK30" s="125"/>
      <c r="CL30" s="77" t="s">
        <v>23</v>
      </c>
      <c r="CM30" s="125"/>
      <c r="CN30" s="77" t="s">
        <v>23</v>
      </c>
      <c r="CO30" s="45"/>
      <c r="CP30" s="48" t="s">
        <v>23</v>
      </c>
      <c r="CQ30" s="22" t="s">
        <v>294</v>
      </c>
      <c r="CS30" s="30">
        <f t="shared" si="15"/>
        <v>27</v>
      </c>
      <c r="CT30" s="141">
        <f t="shared" si="16"/>
        <v>33.5</v>
      </c>
    </row>
    <row r="31" spans="1:98" s="86" customFormat="1" ht="13.5" customHeight="1">
      <c r="A31" s="43"/>
      <c r="B31" s="81" t="s">
        <v>69</v>
      </c>
      <c r="C31" s="44" t="s">
        <v>225</v>
      </c>
      <c r="D31" s="44" t="s">
        <v>175</v>
      </c>
      <c r="E31" s="17">
        <v>29034</v>
      </c>
      <c r="F31" s="19" t="s">
        <v>226</v>
      </c>
      <c r="G31" s="160" t="s">
        <v>121</v>
      </c>
      <c r="H31" s="91"/>
      <c r="I31" s="16" t="s">
        <v>23</v>
      </c>
      <c r="K31" s="16" t="s">
        <v>23</v>
      </c>
      <c r="M31" s="131">
        <f t="shared" si="0"/>
        <v>0</v>
      </c>
      <c r="N31" s="87"/>
      <c r="O31" s="30" t="s">
        <v>23</v>
      </c>
      <c r="P31" s="26" t="e">
        <f t="shared" si="1"/>
        <v>#DIV/0!</v>
      </c>
      <c r="Q31" s="151"/>
      <c r="R31" s="49">
        <v>31</v>
      </c>
      <c r="T31" s="16">
        <v>31</v>
      </c>
      <c r="V31" s="77">
        <f t="shared" si="2"/>
        <v>62</v>
      </c>
      <c r="W31" s="87"/>
      <c r="X31" s="108">
        <v>24</v>
      </c>
      <c r="Y31" s="88"/>
      <c r="Z31" s="39">
        <f t="shared" si="24"/>
        <v>24</v>
      </c>
      <c r="AA31" s="26">
        <f t="shared" si="25"/>
        <v>31</v>
      </c>
      <c r="AB31" s="151"/>
      <c r="AC31" s="15" t="s">
        <v>23</v>
      </c>
      <c r="AD31" s="29"/>
      <c r="AE31" s="77" t="s">
        <v>23</v>
      </c>
      <c r="AG31" s="15" t="s">
        <v>23</v>
      </c>
      <c r="AH31" s="87"/>
      <c r="AI31" s="133" t="s">
        <v>23</v>
      </c>
      <c r="AJ31" s="88"/>
      <c r="AK31" s="30">
        <f t="shared" si="5"/>
        <v>24</v>
      </c>
      <c r="AL31" s="26">
        <f t="shared" si="26"/>
        <v>31</v>
      </c>
      <c r="AM31" s="151"/>
      <c r="AN31" s="96"/>
      <c r="AO31" s="48" t="s">
        <v>23</v>
      </c>
      <c r="AP31" s="45"/>
      <c r="AQ31" s="15" t="s">
        <v>23</v>
      </c>
      <c r="AR31" s="45"/>
      <c r="AS31" s="46" t="s">
        <v>272</v>
      </c>
      <c r="AT31" s="45"/>
      <c r="AU31" s="48" t="s">
        <v>23</v>
      </c>
      <c r="AW31" s="30">
        <f t="shared" si="7"/>
        <v>24</v>
      </c>
      <c r="AX31" s="33">
        <f t="shared" si="27"/>
        <v>31</v>
      </c>
      <c r="AY31" s="151"/>
      <c r="AZ31" s="107" t="s">
        <v>23</v>
      </c>
      <c r="BA31" s="125"/>
      <c r="BB31" s="77" t="s">
        <v>23</v>
      </c>
      <c r="BC31" s="40"/>
      <c r="BD31" s="48">
        <f t="shared" si="31"/>
        <v>0</v>
      </c>
      <c r="BE31" s="45"/>
      <c r="BF31" s="48" t="s">
        <v>23</v>
      </c>
      <c r="BH31" s="30">
        <f t="shared" si="9"/>
        <v>24</v>
      </c>
      <c r="BI31" s="90">
        <f t="shared" si="28"/>
        <v>31</v>
      </c>
      <c r="BJ31" s="151"/>
      <c r="BK31" s="95"/>
      <c r="BL31" s="107" t="s">
        <v>23</v>
      </c>
      <c r="BM31" s="125"/>
      <c r="BN31" s="77" t="s">
        <v>23</v>
      </c>
      <c r="BO31" s="125"/>
      <c r="BP31" s="77" t="s">
        <v>23</v>
      </c>
      <c r="BQ31" s="45"/>
      <c r="BR31" s="48" t="s">
        <v>23</v>
      </c>
      <c r="BT31" s="30">
        <f t="shared" si="11"/>
        <v>24</v>
      </c>
      <c r="BU31" s="90">
        <f t="shared" si="29"/>
        <v>31</v>
      </c>
      <c r="BV31" s="151"/>
      <c r="BW31" s="95"/>
      <c r="BX31" s="107" t="s">
        <v>23</v>
      </c>
      <c r="BY31" s="125"/>
      <c r="BZ31" s="77" t="s">
        <v>23</v>
      </c>
      <c r="CA31" s="125"/>
      <c r="CB31" s="77" t="s">
        <v>23</v>
      </c>
      <c r="CC31" s="45"/>
      <c r="CD31" s="48" t="s">
        <v>23</v>
      </c>
      <c r="CF31" s="30">
        <f t="shared" si="13"/>
        <v>24</v>
      </c>
      <c r="CG31" s="90">
        <f t="shared" si="30"/>
        <v>62</v>
      </c>
      <c r="CH31" s="151"/>
      <c r="CI31" s="95"/>
      <c r="CJ31" s="107" t="s">
        <v>23</v>
      </c>
      <c r="CK31" s="125"/>
      <c r="CL31" s="77" t="s">
        <v>23</v>
      </c>
      <c r="CM31" s="125"/>
      <c r="CN31" s="77" t="s">
        <v>23</v>
      </c>
      <c r="CO31" s="45"/>
      <c r="CP31" s="48" t="s">
        <v>23</v>
      </c>
      <c r="CQ31" s="22" t="s">
        <v>121</v>
      </c>
      <c r="CS31" s="30">
        <f t="shared" si="15"/>
        <v>24</v>
      </c>
      <c r="CT31" s="141">
        <f t="shared" si="16"/>
        <v>31</v>
      </c>
    </row>
    <row r="32" spans="1:98" s="3" customFormat="1" ht="13.5" customHeight="1">
      <c r="A32"/>
      <c r="B32" s="81" t="s">
        <v>70</v>
      </c>
      <c r="C32" s="84" t="s">
        <v>89</v>
      </c>
      <c r="D32" s="84" t="s">
        <v>47</v>
      </c>
      <c r="E32" s="17">
        <v>66581</v>
      </c>
      <c r="F32" s="18" t="s">
        <v>60</v>
      </c>
      <c r="G32" s="159" t="s">
        <v>293</v>
      </c>
      <c r="H32" s="91"/>
      <c r="I32" s="48">
        <v>30</v>
      </c>
      <c r="J32" s="40"/>
      <c r="K32" s="15">
        <v>32</v>
      </c>
      <c r="L32" s="86"/>
      <c r="M32" s="131">
        <f t="shared" si="0"/>
        <v>62</v>
      </c>
      <c r="N32" s="87"/>
      <c r="O32" s="30">
        <v>22</v>
      </c>
      <c r="P32" s="26">
        <f t="shared" si="1"/>
        <v>31</v>
      </c>
      <c r="Q32" s="150"/>
      <c r="R32" s="49" t="s">
        <v>23</v>
      </c>
      <c r="S32" s="86"/>
      <c r="T32" s="16" t="s">
        <v>23</v>
      </c>
      <c r="U32" s="86"/>
      <c r="V32" s="77">
        <f t="shared" si="2"/>
        <v>0</v>
      </c>
      <c r="W32" s="87"/>
      <c r="X32" s="108" t="s">
        <v>23</v>
      </c>
      <c r="Y32" s="88"/>
      <c r="Z32" s="39">
        <f t="shared" si="24"/>
        <v>22</v>
      </c>
      <c r="AA32" s="45">
        <f t="shared" si="25"/>
        <v>31</v>
      </c>
      <c r="AB32" s="150"/>
      <c r="AC32" s="15" t="s">
        <v>23</v>
      </c>
      <c r="AD32" s="29"/>
      <c r="AE32" s="77" t="s">
        <v>23</v>
      </c>
      <c r="AF32" s="86"/>
      <c r="AG32" s="15" t="s">
        <v>23</v>
      </c>
      <c r="AH32" s="87"/>
      <c r="AI32" s="126" t="s">
        <v>23</v>
      </c>
      <c r="AJ32" s="88"/>
      <c r="AK32" s="30">
        <f t="shared" si="5"/>
        <v>22</v>
      </c>
      <c r="AL32" s="26">
        <f t="shared" si="26"/>
        <v>31</v>
      </c>
      <c r="AM32" s="150"/>
      <c r="AN32" s="95"/>
      <c r="AO32" s="48" t="s">
        <v>23</v>
      </c>
      <c r="AP32" s="45"/>
      <c r="AQ32" s="15" t="s">
        <v>23</v>
      </c>
      <c r="AR32" s="45"/>
      <c r="AS32" s="46" t="s">
        <v>272</v>
      </c>
      <c r="AT32" s="45"/>
      <c r="AU32" s="48" t="s">
        <v>23</v>
      </c>
      <c r="AV32" s="86"/>
      <c r="AW32" s="30">
        <f t="shared" si="7"/>
        <v>22</v>
      </c>
      <c r="AX32" s="33">
        <f t="shared" si="27"/>
        <v>31</v>
      </c>
      <c r="AY32" s="150"/>
      <c r="AZ32" s="107" t="s">
        <v>23</v>
      </c>
      <c r="BA32" s="125"/>
      <c r="BB32" s="77" t="s">
        <v>23</v>
      </c>
      <c r="BC32" s="40"/>
      <c r="BD32" s="48">
        <f t="shared" si="31"/>
        <v>0</v>
      </c>
      <c r="BE32" s="45"/>
      <c r="BF32" s="48" t="s">
        <v>23</v>
      </c>
      <c r="BG32" s="86"/>
      <c r="BH32" s="30">
        <f t="shared" si="9"/>
        <v>22</v>
      </c>
      <c r="BI32" s="90">
        <f t="shared" si="28"/>
        <v>31</v>
      </c>
      <c r="BJ32" s="150"/>
      <c r="BK32" s="95"/>
      <c r="BL32" s="107" t="s">
        <v>23</v>
      </c>
      <c r="BM32" s="125"/>
      <c r="BN32" s="77" t="s">
        <v>23</v>
      </c>
      <c r="BO32" s="125"/>
      <c r="BP32" s="77" t="s">
        <v>23</v>
      </c>
      <c r="BQ32" s="45"/>
      <c r="BR32" s="48" t="s">
        <v>23</v>
      </c>
      <c r="BS32" s="86"/>
      <c r="BT32" s="30">
        <f t="shared" si="11"/>
        <v>22</v>
      </c>
      <c r="BU32" s="90">
        <f t="shared" si="29"/>
        <v>31</v>
      </c>
      <c r="BV32" s="150"/>
      <c r="BW32" s="95"/>
      <c r="BX32" s="107" t="s">
        <v>23</v>
      </c>
      <c r="BY32" s="125"/>
      <c r="BZ32" s="77" t="s">
        <v>23</v>
      </c>
      <c r="CA32" s="125"/>
      <c r="CB32" s="77" t="s">
        <v>23</v>
      </c>
      <c r="CC32" s="45"/>
      <c r="CD32" s="48" t="s">
        <v>23</v>
      </c>
      <c r="CE32" s="86"/>
      <c r="CF32" s="30">
        <f t="shared" si="13"/>
        <v>22</v>
      </c>
      <c r="CG32" s="90">
        <f t="shared" si="30"/>
        <v>0</v>
      </c>
      <c r="CH32" s="150"/>
      <c r="CI32" s="95"/>
      <c r="CJ32" s="107" t="s">
        <v>23</v>
      </c>
      <c r="CK32" s="125"/>
      <c r="CL32" s="77" t="s">
        <v>23</v>
      </c>
      <c r="CM32" s="125"/>
      <c r="CN32" s="77" t="s">
        <v>23</v>
      </c>
      <c r="CO32" s="45"/>
      <c r="CP32" s="48" t="s">
        <v>23</v>
      </c>
      <c r="CQ32" s="22" t="s">
        <v>293</v>
      </c>
      <c r="CR32" s="86"/>
      <c r="CS32" s="30">
        <f t="shared" si="15"/>
        <v>22</v>
      </c>
      <c r="CT32" s="141">
        <f t="shared" si="16"/>
        <v>31</v>
      </c>
    </row>
    <row r="33" spans="1:98" s="86" customFormat="1" ht="13.5" customHeight="1">
      <c r="A33" s="164"/>
      <c r="B33" s="81" t="s">
        <v>73</v>
      </c>
      <c r="C33" s="84" t="s">
        <v>55</v>
      </c>
      <c r="D33" s="84" t="s">
        <v>130</v>
      </c>
      <c r="E33" s="17">
        <v>183</v>
      </c>
      <c r="F33" s="18" t="s">
        <v>87</v>
      </c>
      <c r="G33" s="160" t="s">
        <v>294</v>
      </c>
      <c r="H33" s="91"/>
      <c r="I33" s="16">
        <v>38</v>
      </c>
      <c r="K33" s="16">
        <v>31</v>
      </c>
      <c r="M33" s="131">
        <f t="shared" si="0"/>
        <v>69</v>
      </c>
      <c r="N33" s="87"/>
      <c r="O33" s="30">
        <v>10</v>
      </c>
      <c r="P33" s="88">
        <f t="shared" si="1"/>
        <v>34.5</v>
      </c>
      <c r="Q33" s="150"/>
      <c r="R33" s="49">
        <v>34</v>
      </c>
      <c r="T33" s="16">
        <v>34</v>
      </c>
      <c r="V33" s="77">
        <f t="shared" si="2"/>
        <v>68</v>
      </c>
      <c r="W33" s="87"/>
      <c r="X33" s="108">
        <v>11</v>
      </c>
      <c r="Y33" s="88"/>
      <c r="Z33" s="39">
        <f t="shared" si="24"/>
        <v>21</v>
      </c>
      <c r="AA33" s="26">
        <f t="shared" si="25"/>
        <v>34.25</v>
      </c>
      <c r="AB33" s="149"/>
      <c r="AC33" s="15" t="s">
        <v>23</v>
      </c>
      <c r="AD33" s="29"/>
      <c r="AE33" s="77" t="s">
        <v>23</v>
      </c>
      <c r="AG33" s="15" t="s">
        <v>23</v>
      </c>
      <c r="AH33" s="87"/>
      <c r="AI33" s="133" t="s">
        <v>23</v>
      </c>
      <c r="AJ33" s="88"/>
      <c r="AK33" s="30">
        <f t="shared" si="5"/>
        <v>21</v>
      </c>
      <c r="AL33" s="26">
        <f t="shared" si="26"/>
        <v>34.25</v>
      </c>
      <c r="AM33" s="149"/>
      <c r="AN33" s="95"/>
      <c r="AO33" s="48" t="s">
        <v>23</v>
      </c>
      <c r="AP33" s="45"/>
      <c r="AQ33" s="15" t="s">
        <v>23</v>
      </c>
      <c r="AR33" s="45"/>
      <c r="AS33" s="46" t="s">
        <v>272</v>
      </c>
      <c r="AT33" s="45"/>
      <c r="AU33" s="48" t="s">
        <v>23</v>
      </c>
      <c r="AW33" s="30">
        <f t="shared" si="7"/>
        <v>21</v>
      </c>
      <c r="AX33" s="33">
        <f t="shared" si="27"/>
        <v>34.25</v>
      </c>
      <c r="AY33" s="150"/>
      <c r="AZ33" s="107" t="s">
        <v>23</v>
      </c>
      <c r="BA33" s="125"/>
      <c r="BB33" s="77" t="s">
        <v>23</v>
      </c>
      <c r="BC33" s="40"/>
      <c r="BD33" s="48">
        <f t="shared" si="31"/>
        <v>0</v>
      </c>
      <c r="BE33" s="45"/>
      <c r="BF33" s="48" t="s">
        <v>23</v>
      </c>
      <c r="BH33" s="30">
        <f t="shared" si="9"/>
        <v>21</v>
      </c>
      <c r="BI33" s="38">
        <f t="shared" si="28"/>
        <v>34.25</v>
      </c>
      <c r="BJ33" s="149"/>
      <c r="BK33" s="95"/>
      <c r="BL33" s="107" t="s">
        <v>23</v>
      </c>
      <c r="BM33" s="125"/>
      <c r="BN33" s="77" t="s">
        <v>23</v>
      </c>
      <c r="BO33" s="125"/>
      <c r="BP33" s="77" t="s">
        <v>23</v>
      </c>
      <c r="BQ33" s="45"/>
      <c r="BR33" s="48" t="s">
        <v>23</v>
      </c>
      <c r="BT33" s="30">
        <f t="shared" si="11"/>
        <v>21</v>
      </c>
      <c r="BU33" s="90">
        <f t="shared" si="29"/>
        <v>34.25</v>
      </c>
      <c r="BV33" s="149"/>
      <c r="BW33" s="95"/>
      <c r="BX33" s="107" t="s">
        <v>23</v>
      </c>
      <c r="BY33" s="125"/>
      <c r="BZ33" s="77" t="s">
        <v>23</v>
      </c>
      <c r="CA33" s="125"/>
      <c r="CB33" s="77" t="s">
        <v>23</v>
      </c>
      <c r="CC33" s="45"/>
      <c r="CD33" s="48" t="s">
        <v>23</v>
      </c>
      <c r="CF33" s="30">
        <f t="shared" si="13"/>
        <v>21</v>
      </c>
      <c r="CG33" s="90">
        <f t="shared" si="30"/>
        <v>68</v>
      </c>
      <c r="CH33" s="149"/>
      <c r="CI33" s="95"/>
      <c r="CJ33" s="107" t="s">
        <v>23</v>
      </c>
      <c r="CK33" s="125"/>
      <c r="CL33" s="77" t="s">
        <v>23</v>
      </c>
      <c r="CM33" s="125"/>
      <c r="CN33" s="77" t="s">
        <v>23</v>
      </c>
      <c r="CO33" s="45"/>
      <c r="CP33" s="48" t="s">
        <v>23</v>
      </c>
      <c r="CQ33" s="22" t="s">
        <v>294</v>
      </c>
      <c r="CS33" s="30">
        <f t="shared" si="15"/>
        <v>21</v>
      </c>
      <c r="CT33" s="141">
        <f t="shared" si="16"/>
        <v>34.25</v>
      </c>
    </row>
    <row r="34" spans="1:98" s="86" customFormat="1" ht="13.5" customHeight="1">
      <c r="B34" s="81" t="s">
        <v>74</v>
      </c>
      <c r="C34" s="44" t="s">
        <v>161</v>
      </c>
      <c r="D34" s="84" t="s">
        <v>163</v>
      </c>
      <c r="E34" s="17">
        <v>66839</v>
      </c>
      <c r="F34" s="18" t="s">
        <v>147</v>
      </c>
      <c r="G34" s="159" t="s">
        <v>296</v>
      </c>
      <c r="H34" s="91"/>
      <c r="I34" s="48">
        <v>33</v>
      </c>
      <c r="J34" s="40"/>
      <c r="K34" s="15">
        <v>36</v>
      </c>
      <c r="M34" s="131">
        <f t="shared" si="0"/>
        <v>69</v>
      </c>
      <c r="N34" s="87"/>
      <c r="O34" s="30">
        <v>10</v>
      </c>
      <c r="P34" s="26">
        <f t="shared" si="1"/>
        <v>34.5</v>
      </c>
      <c r="Q34" s="150"/>
      <c r="R34" s="49">
        <v>35</v>
      </c>
      <c r="T34" s="16">
        <v>33</v>
      </c>
      <c r="V34" s="77">
        <f t="shared" si="2"/>
        <v>68</v>
      </c>
      <c r="W34" s="87"/>
      <c r="X34" s="108">
        <v>11</v>
      </c>
      <c r="Y34" s="88"/>
      <c r="Z34" s="39">
        <f t="shared" si="24"/>
        <v>21</v>
      </c>
      <c r="AA34" s="45">
        <f t="shared" si="25"/>
        <v>34.25</v>
      </c>
      <c r="AB34" s="151"/>
      <c r="AC34" s="15" t="s">
        <v>23</v>
      </c>
      <c r="AD34" s="29"/>
      <c r="AE34" s="77" t="s">
        <v>23</v>
      </c>
      <c r="AG34" s="15" t="s">
        <v>23</v>
      </c>
      <c r="AH34" s="87"/>
      <c r="AI34" s="169" t="s">
        <v>23</v>
      </c>
      <c r="AJ34" s="88"/>
      <c r="AK34" s="30">
        <f t="shared" si="5"/>
        <v>21</v>
      </c>
      <c r="AL34" s="26">
        <f t="shared" si="26"/>
        <v>34.25</v>
      </c>
      <c r="AM34" s="151"/>
      <c r="AN34" s="95"/>
      <c r="AO34" s="48" t="s">
        <v>23</v>
      </c>
      <c r="AP34" s="45"/>
      <c r="AQ34" s="15" t="s">
        <v>23</v>
      </c>
      <c r="AR34" s="45"/>
      <c r="AS34" s="46" t="s">
        <v>272</v>
      </c>
      <c r="AT34" s="45"/>
      <c r="AU34" s="48" t="s">
        <v>23</v>
      </c>
      <c r="AW34" s="30">
        <f t="shared" si="7"/>
        <v>21</v>
      </c>
      <c r="AX34" s="33">
        <f t="shared" si="27"/>
        <v>34.25</v>
      </c>
      <c r="AY34" s="150"/>
      <c r="AZ34" s="107" t="s">
        <v>23</v>
      </c>
      <c r="BA34" s="125"/>
      <c r="BB34" s="77" t="s">
        <v>23</v>
      </c>
      <c r="BC34" s="40"/>
      <c r="BD34" s="48">
        <f t="shared" si="31"/>
        <v>0</v>
      </c>
      <c r="BE34" s="45"/>
      <c r="BF34" s="48" t="s">
        <v>23</v>
      </c>
      <c r="BH34" s="30">
        <f t="shared" si="9"/>
        <v>21</v>
      </c>
      <c r="BI34" s="90">
        <f t="shared" si="28"/>
        <v>34.25</v>
      </c>
      <c r="BJ34" s="151"/>
      <c r="BK34" s="69"/>
      <c r="BL34" s="107" t="s">
        <v>23</v>
      </c>
      <c r="BM34" s="125"/>
      <c r="BN34" s="77" t="s">
        <v>23</v>
      </c>
      <c r="BO34" s="125"/>
      <c r="BP34" s="77" t="s">
        <v>23</v>
      </c>
      <c r="BQ34" s="45"/>
      <c r="BR34" s="48" t="s">
        <v>23</v>
      </c>
      <c r="BS34"/>
      <c r="BT34" s="30">
        <f t="shared" si="11"/>
        <v>21</v>
      </c>
      <c r="BU34" s="90">
        <f t="shared" si="29"/>
        <v>34.25</v>
      </c>
      <c r="BV34" s="151"/>
      <c r="BW34" s="69"/>
      <c r="BX34" s="107" t="s">
        <v>23</v>
      </c>
      <c r="BY34" s="125"/>
      <c r="BZ34" s="77" t="s">
        <v>23</v>
      </c>
      <c r="CA34" s="125"/>
      <c r="CB34" s="77" t="s">
        <v>23</v>
      </c>
      <c r="CC34" s="45"/>
      <c r="CD34" s="48" t="s">
        <v>23</v>
      </c>
      <c r="CE34"/>
      <c r="CF34" s="30">
        <f t="shared" si="13"/>
        <v>21</v>
      </c>
      <c r="CG34" s="90">
        <f t="shared" si="30"/>
        <v>68</v>
      </c>
      <c r="CH34" s="151"/>
      <c r="CI34" s="69"/>
      <c r="CJ34" s="107" t="s">
        <v>23</v>
      </c>
      <c r="CK34" s="125"/>
      <c r="CL34" s="77" t="s">
        <v>23</v>
      </c>
      <c r="CM34" s="125"/>
      <c r="CN34" s="77" t="s">
        <v>23</v>
      </c>
      <c r="CO34" s="45"/>
      <c r="CP34" s="48" t="s">
        <v>23</v>
      </c>
      <c r="CQ34" s="22" t="s">
        <v>296</v>
      </c>
      <c r="CR34"/>
      <c r="CS34" s="30">
        <f t="shared" si="15"/>
        <v>21</v>
      </c>
      <c r="CT34" s="141">
        <f t="shared" si="16"/>
        <v>34.25</v>
      </c>
    </row>
    <row r="35" spans="1:98" s="86" customFormat="1" ht="13.5" customHeight="1">
      <c r="A35" s="43"/>
      <c r="B35" s="81" t="s">
        <v>75</v>
      </c>
      <c r="C35" s="84" t="s">
        <v>110</v>
      </c>
      <c r="D35" s="84" t="s">
        <v>111</v>
      </c>
      <c r="E35" s="17">
        <v>26404</v>
      </c>
      <c r="F35" s="18" t="s">
        <v>109</v>
      </c>
      <c r="G35" s="159" t="s">
        <v>294</v>
      </c>
      <c r="H35" s="91"/>
      <c r="I35" s="48">
        <v>33</v>
      </c>
      <c r="J35" s="40"/>
      <c r="K35" s="15">
        <v>31</v>
      </c>
      <c r="M35" s="131">
        <f t="shared" si="0"/>
        <v>64</v>
      </c>
      <c r="N35" s="87"/>
      <c r="O35" s="30">
        <v>18</v>
      </c>
      <c r="P35" s="26">
        <f t="shared" si="1"/>
        <v>32</v>
      </c>
      <c r="Q35" s="151"/>
      <c r="R35" s="49" t="s">
        <v>23</v>
      </c>
      <c r="T35" s="16" t="s">
        <v>23</v>
      </c>
      <c r="V35" s="77">
        <f t="shared" si="2"/>
        <v>0</v>
      </c>
      <c r="W35" s="87"/>
      <c r="X35" s="108" t="s">
        <v>23</v>
      </c>
      <c r="Y35" s="88"/>
      <c r="Z35" s="39">
        <f t="shared" si="24"/>
        <v>18</v>
      </c>
      <c r="AA35" s="26">
        <f t="shared" si="25"/>
        <v>32</v>
      </c>
      <c r="AB35" s="149"/>
      <c r="AC35" s="15" t="s">
        <v>23</v>
      </c>
      <c r="AD35" s="29"/>
      <c r="AE35" s="77" t="s">
        <v>23</v>
      </c>
      <c r="AG35" s="15" t="s">
        <v>23</v>
      </c>
      <c r="AH35" s="87"/>
      <c r="AI35" s="126" t="s">
        <v>23</v>
      </c>
      <c r="AJ35" s="88"/>
      <c r="AK35" s="30">
        <f t="shared" si="5"/>
        <v>18</v>
      </c>
      <c r="AL35" s="26">
        <f t="shared" si="26"/>
        <v>32</v>
      </c>
      <c r="AM35" s="149"/>
      <c r="AN35" s="96"/>
      <c r="AO35" s="48" t="s">
        <v>23</v>
      </c>
      <c r="AP35" s="45"/>
      <c r="AQ35" s="15" t="s">
        <v>23</v>
      </c>
      <c r="AR35" s="45"/>
      <c r="AS35" s="46" t="s">
        <v>272</v>
      </c>
      <c r="AT35" s="45"/>
      <c r="AU35" s="48" t="s">
        <v>23</v>
      </c>
      <c r="AW35" s="30">
        <f t="shared" si="7"/>
        <v>18</v>
      </c>
      <c r="AX35" s="33">
        <f t="shared" si="27"/>
        <v>32</v>
      </c>
      <c r="AY35" s="151"/>
      <c r="AZ35" s="107" t="s">
        <v>23</v>
      </c>
      <c r="BA35" s="125"/>
      <c r="BB35" s="77" t="s">
        <v>23</v>
      </c>
      <c r="BC35" s="40"/>
      <c r="BD35" s="48">
        <f t="shared" si="31"/>
        <v>0</v>
      </c>
      <c r="BE35" s="45"/>
      <c r="BF35" s="48" t="s">
        <v>23</v>
      </c>
      <c r="BG35"/>
      <c r="BH35" s="30">
        <f t="shared" si="9"/>
        <v>18</v>
      </c>
      <c r="BI35" s="90">
        <f t="shared" si="28"/>
        <v>32</v>
      </c>
      <c r="BJ35" s="149"/>
      <c r="BK35" s="69"/>
      <c r="BL35" s="107" t="s">
        <v>23</v>
      </c>
      <c r="BM35" s="125"/>
      <c r="BN35" s="77" t="s">
        <v>23</v>
      </c>
      <c r="BO35" s="125"/>
      <c r="BP35" s="77" t="s">
        <v>23</v>
      </c>
      <c r="BQ35" s="45"/>
      <c r="BR35" s="48" t="s">
        <v>23</v>
      </c>
      <c r="BS35"/>
      <c r="BT35" s="30">
        <f t="shared" si="11"/>
        <v>18</v>
      </c>
      <c r="BU35" s="90">
        <f t="shared" si="29"/>
        <v>32</v>
      </c>
      <c r="BV35" s="149"/>
      <c r="BW35" s="69"/>
      <c r="BX35" s="107" t="s">
        <v>23</v>
      </c>
      <c r="BY35" s="125"/>
      <c r="BZ35" s="77" t="s">
        <v>23</v>
      </c>
      <c r="CA35" s="125"/>
      <c r="CB35" s="77" t="s">
        <v>23</v>
      </c>
      <c r="CC35" s="45"/>
      <c r="CD35" s="48" t="s">
        <v>23</v>
      </c>
      <c r="CE35"/>
      <c r="CF35" s="30">
        <f t="shared" si="13"/>
        <v>18</v>
      </c>
      <c r="CG35" s="90">
        <f t="shared" si="30"/>
        <v>0</v>
      </c>
      <c r="CH35" s="149"/>
      <c r="CI35" s="69"/>
      <c r="CJ35" s="107" t="s">
        <v>23</v>
      </c>
      <c r="CK35" s="125"/>
      <c r="CL35" s="77" t="s">
        <v>23</v>
      </c>
      <c r="CM35" s="125"/>
      <c r="CN35" s="77" t="s">
        <v>23</v>
      </c>
      <c r="CO35" s="45"/>
      <c r="CP35" s="48" t="s">
        <v>23</v>
      </c>
      <c r="CQ35" s="22" t="s">
        <v>294</v>
      </c>
      <c r="CR35"/>
      <c r="CS35" s="30">
        <f t="shared" si="15"/>
        <v>18</v>
      </c>
      <c r="CT35" s="141">
        <f t="shared" si="16"/>
        <v>32</v>
      </c>
    </row>
    <row r="36" spans="1:98" s="86" customFormat="1" ht="13.5" customHeight="1">
      <c r="A36" s="43"/>
      <c r="B36" s="81" t="s">
        <v>78</v>
      </c>
      <c r="C36" s="168" t="s">
        <v>275</v>
      </c>
      <c r="D36" s="168" t="s">
        <v>276</v>
      </c>
      <c r="E36" s="26">
        <v>869</v>
      </c>
      <c r="F36" s="155" t="s">
        <v>167</v>
      </c>
      <c r="G36" s="159" t="s">
        <v>297</v>
      </c>
      <c r="H36" s="134"/>
      <c r="I36" s="130">
        <v>35</v>
      </c>
      <c r="J36"/>
      <c r="K36" s="131">
        <v>37</v>
      </c>
      <c r="L36"/>
      <c r="M36" s="131">
        <f t="shared" si="0"/>
        <v>72</v>
      </c>
      <c r="N36" s="8">
        <f>SUM(J36:L36)</f>
        <v>37</v>
      </c>
      <c r="O36" s="174">
        <v>4</v>
      </c>
      <c r="P36" s="26">
        <f t="shared" si="1"/>
        <v>36</v>
      </c>
      <c r="Q36" s="149"/>
      <c r="R36" s="130">
        <v>32</v>
      </c>
      <c r="S36"/>
      <c r="T36" s="131">
        <v>35</v>
      </c>
      <c r="U36"/>
      <c r="V36" s="77">
        <f t="shared" si="2"/>
        <v>67</v>
      </c>
      <c r="W36" s="8"/>
      <c r="X36" s="108">
        <v>14</v>
      </c>
      <c r="Y36" s="8"/>
      <c r="Z36" s="175">
        <f t="shared" si="24"/>
        <v>18</v>
      </c>
      <c r="AA36" s="132"/>
      <c r="AB36" s="151"/>
      <c r="AC36" s="130"/>
      <c r="AD36"/>
      <c r="AE36" s="131"/>
      <c r="AF36"/>
      <c r="AG36" s="131"/>
      <c r="AH36" s="8"/>
      <c r="AI36" s="131"/>
      <c r="AJ36" s="8"/>
      <c r="AK36" s="136">
        <f t="shared" si="5"/>
        <v>18</v>
      </c>
      <c r="AL36" s="132"/>
      <c r="AM36" s="151"/>
      <c r="AN36" s="69"/>
      <c r="AO36" s="130"/>
      <c r="AP36" s="11"/>
      <c r="AQ36" s="131"/>
      <c r="AR36" s="11"/>
      <c r="AS36" s="138"/>
      <c r="AT36" s="35"/>
      <c r="AU36" s="138"/>
      <c r="AV36" s="8"/>
      <c r="AW36" s="136">
        <f t="shared" si="7"/>
        <v>18</v>
      </c>
      <c r="AX36" s="132"/>
      <c r="AY36" s="149"/>
      <c r="AZ36" s="107" t="s">
        <v>23</v>
      </c>
      <c r="BA36" s="125"/>
      <c r="BB36" s="77" t="s">
        <v>23</v>
      </c>
      <c r="BC36" s="11"/>
      <c r="BD36" s="138"/>
      <c r="BE36" s="8"/>
      <c r="BF36" s="138"/>
      <c r="BG36" s="8"/>
      <c r="BH36" s="140">
        <f t="shared" si="9"/>
        <v>18</v>
      </c>
      <c r="BI36" s="132"/>
      <c r="BJ36" s="151"/>
      <c r="BK36" s="69"/>
      <c r="BL36" s="130"/>
      <c r="BM36" s="11"/>
      <c r="BN36" s="131"/>
      <c r="BO36" s="11"/>
      <c r="BP36" s="138"/>
      <c r="BQ36" s="8"/>
      <c r="BR36" s="138"/>
      <c r="BS36" s="8"/>
      <c r="BT36" s="140">
        <f t="shared" si="11"/>
        <v>18</v>
      </c>
      <c r="BU36" s="132"/>
      <c r="BV36" s="151"/>
      <c r="BW36" s="69"/>
      <c r="BX36" s="130"/>
      <c r="BY36" s="11"/>
      <c r="BZ36" s="131"/>
      <c r="CA36" s="11"/>
      <c r="CB36" s="138"/>
      <c r="CC36" s="8"/>
      <c r="CD36" s="138"/>
      <c r="CE36" s="8"/>
      <c r="CF36" s="140">
        <f t="shared" si="13"/>
        <v>18</v>
      </c>
      <c r="CG36" s="132"/>
      <c r="CH36" s="151"/>
      <c r="CI36" s="69"/>
      <c r="CJ36" s="130"/>
      <c r="CK36" s="11"/>
      <c r="CL36" s="131"/>
      <c r="CM36" s="11"/>
      <c r="CN36" s="138"/>
      <c r="CO36" s="8"/>
      <c r="CP36" s="138"/>
      <c r="CQ36" s="154" t="s">
        <v>297</v>
      </c>
      <c r="CR36" s="8"/>
      <c r="CS36" s="140">
        <f t="shared" si="15"/>
        <v>18</v>
      </c>
      <c r="CT36" s="141">
        <f t="shared" si="16"/>
        <v>34.75</v>
      </c>
    </row>
    <row r="37" spans="1:98" s="43" customFormat="1" ht="13.5" customHeight="1">
      <c r="A37"/>
      <c r="B37" s="81" t="s">
        <v>79</v>
      </c>
      <c r="C37" s="84" t="s">
        <v>71</v>
      </c>
      <c r="D37" s="84" t="s">
        <v>65</v>
      </c>
      <c r="E37" s="17">
        <v>35214</v>
      </c>
      <c r="F37" s="18" t="s">
        <v>60</v>
      </c>
      <c r="G37" s="160" t="s">
        <v>294</v>
      </c>
      <c r="H37" s="91"/>
      <c r="I37" s="48">
        <v>32</v>
      </c>
      <c r="J37" s="40"/>
      <c r="K37" s="15">
        <v>36</v>
      </c>
      <c r="L37" s="86"/>
      <c r="M37" s="131">
        <f t="shared" si="0"/>
        <v>68</v>
      </c>
      <c r="N37" s="87"/>
      <c r="O37" s="30">
        <v>12</v>
      </c>
      <c r="P37" s="88">
        <f t="shared" si="1"/>
        <v>34</v>
      </c>
      <c r="Q37" s="151"/>
      <c r="R37" s="49">
        <v>35</v>
      </c>
      <c r="S37" s="86"/>
      <c r="T37" s="16">
        <v>35</v>
      </c>
      <c r="U37" s="86"/>
      <c r="V37" s="77">
        <f t="shared" si="2"/>
        <v>70</v>
      </c>
      <c r="W37" s="87"/>
      <c r="X37" s="108">
        <v>5</v>
      </c>
      <c r="Y37" s="88"/>
      <c r="Z37" s="39">
        <f t="shared" si="24"/>
        <v>17</v>
      </c>
      <c r="AA37" s="45">
        <f>AVERAGE(T37,R37,K37,I37)</f>
        <v>34.5</v>
      </c>
      <c r="AB37" s="150"/>
      <c r="AC37" s="15" t="s">
        <v>23</v>
      </c>
      <c r="AD37" s="29"/>
      <c r="AE37" s="77" t="s">
        <v>23</v>
      </c>
      <c r="AF37" s="86"/>
      <c r="AG37" s="15" t="s">
        <v>23</v>
      </c>
      <c r="AH37" s="87"/>
      <c r="AI37" s="169" t="s">
        <v>23</v>
      </c>
      <c r="AJ37" s="88"/>
      <c r="AK37" s="30">
        <f t="shared" si="5"/>
        <v>17</v>
      </c>
      <c r="AL37" s="26">
        <f>AVERAGE(AE37,AC37,T37,R37,K37,I37)</f>
        <v>34.5</v>
      </c>
      <c r="AM37" s="150"/>
      <c r="AN37" s="96"/>
      <c r="AO37" s="48" t="s">
        <v>23</v>
      </c>
      <c r="AP37" s="45"/>
      <c r="AQ37" s="15" t="s">
        <v>23</v>
      </c>
      <c r="AR37" s="45"/>
      <c r="AS37" s="46" t="s">
        <v>272</v>
      </c>
      <c r="AT37" s="45"/>
      <c r="AU37" s="48" t="s">
        <v>23</v>
      </c>
      <c r="AV37" s="86"/>
      <c r="AW37" s="30">
        <f t="shared" si="7"/>
        <v>17</v>
      </c>
      <c r="AX37" s="33">
        <f>AVERAGE(I37,K37,R37,T37,AC37,AE37,AO37,AQ37)</f>
        <v>34.5</v>
      </c>
      <c r="AY37" s="151"/>
      <c r="AZ37" s="107" t="s">
        <v>23</v>
      </c>
      <c r="BA37" s="125"/>
      <c r="BB37" s="77" t="s">
        <v>23</v>
      </c>
      <c r="BC37" s="40"/>
      <c r="BD37" s="48">
        <f>SUM(AZ37:BB37)</f>
        <v>0</v>
      </c>
      <c r="BE37" s="45"/>
      <c r="BF37" s="48" t="s">
        <v>23</v>
      </c>
      <c r="BG37" s="86"/>
      <c r="BH37" s="30">
        <f t="shared" si="9"/>
        <v>17</v>
      </c>
      <c r="BI37" s="38">
        <f>AVERAGE(BB37,AZ37,AQ37,AO37,AE37,AC37,T37,R37,K37,I37)</f>
        <v>34.5</v>
      </c>
      <c r="BJ37" s="150"/>
      <c r="BK37" s="95"/>
      <c r="BL37" s="107" t="s">
        <v>23</v>
      </c>
      <c r="BM37" s="125"/>
      <c r="BN37" s="77" t="s">
        <v>23</v>
      </c>
      <c r="BO37" s="125"/>
      <c r="BP37" s="77" t="s">
        <v>23</v>
      </c>
      <c r="BQ37" s="45"/>
      <c r="BR37" s="48" t="s">
        <v>23</v>
      </c>
      <c r="BS37" s="86"/>
      <c r="BT37" s="30">
        <f t="shared" si="11"/>
        <v>17</v>
      </c>
      <c r="BU37" s="90">
        <f>AVERAGE(BL37:BN37,AZ37:BB37,AO37:AQ37,AC37:AE37,R37:T37,I37:K37)</f>
        <v>34.5</v>
      </c>
      <c r="BV37" s="150"/>
      <c r="BW37" s="95"/>
      <c r="BX37" s="107" t="s">
        <v>23</v>
      </c>
      <c r="BY37" s="125"/>
      <c r="BZ37" s="77" t="s">
        <v>23</v>
      </c>
      <c r="CA37" s="125"/>
      <c r="CB37" s="77" t="s">
        <v>23</v>
      </c>
      <c r="CC37" s="45"/>
      <c r="CD37" s="48" t="s">
        <v>23</v>
      </c>
      <c r="CE37" s="86"/>
      <c r="CF37" s="30">
        <f t="shared" si="13"/>
        <v>17</v>
      </c>
      <c r="CG37" s="90">
        <f>AVERAGE(BX37:BZ37,BL37:BN37,BA37:BC37,AO37:AQ37,AD37:AF37,U37:W37)</f>
        <v>70</v>
      </c>
      <c r="CH37" s="150"/>
      <c r="CI37" s="95"/>
      <c r="CJ37" s="107" t="s">
        <v>23</v>
      </c>
      <c r="CK37" s="125"/>
      <c r="CL37" s="77" t="s">
        <v>23</v>
      </c>
      <c r="CM37" s="125"/>
      <c r="CN37" s="77" t="s">
        <v>23</v>
      </c>
      <c r="CO37" s="45"/>
      <c r="CP37" s="48" t="s">
        <v>23</v>
      </c>
      <c r="CQ37" s="22" t="s">
        <v>294</v>
      </c>
      <c r="CR37" s="86"/>
      <c r="CS37" s="30">
        <f t="shared" si="15"/>
        <v>17</v>
      </c>
      <c r="CT37" s="141">
        <f t="shared" si="16"/>
        <v>34.5</v>
      </c>
    </row>
    <row r="38" spans="1:98" s="43" customFormat="1" ht="13.5" customHeight="1">
      <c r="A38" s="86"/>
      <c r="B38" s="81" t="s">
        <v>80</v>
      </c>
      <c r="C38" s="94" t="s">
        <v>39</v>
      </c>
      <c r="D38" s="94" t="s">
        <v>40</v>
      </c>
      <c r="E38" s="167">
        <v>3602</v>
      </c>
      <c r="F38" s="18" t="s">
        <v>31</v>
      </c>
      <c r="G38" s="160" t="s">
        <v>294</v>
      </c>
      <c r="H38" s="91"/>
      <c r="I38" s="48">
        <v>38</v>
      </c>
      <c r="J38" s="40"/>
      <c r="K38" s="15">
        <v>36</v>
      </c>
      <c r="L38" s="86"/>
      <c r="M38" s="131">
        <f t="shared" ref="M38:M69" si="32">SUM(I38:K38)</f>
        <v>74</v>
      </c>
      <c r="N38" s="87"/>
      <c r="O38" s="30">
        <v>1</v>
      </c>
      <c r="P38" s="26">
        <f t="shared" ref="P38:P69" si="33">AVERAGE(I38,K38)</f>
        <v>37</v>
      </c>
      <c r="Q38" s="150"/>
      <c r="R38" s="49">
        <v>31</v>
      </c>
      <c r="S38" s="86"/>
      <c r="T38" s="16">
        <v>36</v>
      </c>
      <c r="U38" s="86"/>
      <c r="V38" s="77">
        <f t="shared" ref="V38:V69" si="34">SUM(R38:T38)</f>
        <v>67</v>
      </c>
      <c r="W38" s="87"/>
      <c r="X38" s="108">
        <v>14</v>
      </c>
      <c r="Y38" s="88"/>
      <c r="Z38" s="39">
        <f t="shared" si="24"/>
        <v>15</v>
      </c>
      <c r="AA38" s="45">
        <f>AVERAGE(T38,R38,K38,I38)</f>
        <v>35.25</v>
      </c>
      <c r="AB38" s="149"/>
      <c r="AC38" s="15" t="s">
        <v>23</v>
      </c>
      <c r="AD38" s="29"/>
      <c r="AE38" s="77" t="s">
        <v>23</v>
      </c>
      <c r="AF38" s="86"/>
      <c r="AG38" s="15" t="s">
        <v>23</v>
      </c>
      <c r="AH38" s="87"/>
      <c r="AI38" s="133" t="s">
        <v>23</v>
      </c>
      <c r="AJ38" s="88"/>
      <c r="AK38" s="30">
        <f t="shared" ref="AK38:AK69" si="35">SUM(AI38,O38,X38)</f>
        <v>15</v>
      </c>
      <c r="AL38" s="26">
        <f>AVERAGE(AE38,AC38,T38,R38,K38,I38)</f>
        <v>35.25</v>
      </c>
      <c r="AM38" s="149"/>
      <c r="AN38" s="95"/>
      <c r="AO38" s="48" t="s">
        <v>23</v>
      </c>
      <c r="AP38" s="45"/>
      <c r="AQ38" s="15" t="s">
        <v>23</v>
      </c>
      <c r="AR38" s="45"/>
      <c r="AS38" s="46" t="s">
        <v>272</v>
      </c>
      <c r="AT38" s="45"/>
      <c r="AU38" s="48" t="s">
        <v>23</v>
      </c>
      <c r="AV38" s="86"/>
      <c r="AW38" s="30">
        <f t="shared" ref="AW38:AW69" si="36">SUM(AU38,AK38)</f>
        <v>15</v>
      </c>
      <c r="AX38" s="33">
        <f>AVERAGE(I38,K38,R38,T38,AC38,AE38,AO38,AQ38)</f>
        <v>35.25</v>
      </c>
      <c r="AY38" s="150"/>
      <c r="AZ38" s="107" t="s">
        <v>23</v>
      </c>
      <c r="BA38" s="125"/>
      <c r="BB38" s="77" t="s">
        <v>23</v>
      </c>
      <c r="BC38" s="40"/>
      <c r="BD38" s="48">
        <f>SUM(AZ38:BB38)</f>
        <v>0</v>
      </c>
      <c r="BE38" s="45"/>
      <c r="BF38" s="48" t="s">
        <v>23</v>
      </c>
      <c r="BG38" s="86"/>
      <c r="BH38" s="30">
        <f t="shared" ref="BH38:BH69" si="37">SUM(AW38,BF38)</f>
        <v>15</v>
      </c>
      <c r="BI38" s="90">
        <f>AVERAGE(BB38,AZ38,AQ38,AO38,AE38,AC38,T38,R38,K38,I38)</f>
        <v>35.25</v>
      </c>
      <c r="BJ38" s="149"/>
      <c r="BK38" s="96"/>
      <c r="BL38" s="107" t="s">
        <v>23</v>
      </c>
      <c r="BM38" s="125"/>
      <c r="BN38" s="77" t="s">
        <v>23</v>
      </c>
      <c r="BO38" s="125"/>
      <c r="BP38" s="77" t="s">
        <v>23</v>
      </c>
      <c r="BQ38" s="45"/>
      <c r="BR38" s="48" t="s">
        <v>23</v>
      </c>
      <c r="BS38" s="86"/>
      <c r="BT38" s="30">
        <f t="shared" ref="BT38:BT69" si="38">SUM(BH38,BR38)</f>
        <v>15</v>
      </c>
      <c r="BU38" s="90">
        <f>AVERAGE(BL38:BN38,AZ38:BB38,AO38:AQ38,AC38:AE38,R38:T38,I38:K38)</f>
        <v>35.25</v>
      </c>
      <c r="BV38" s="149"/>
      <c r="BW38" s="96"/>
      <c r="BX38" s="107" t="s">
        <v>23</v>
      </c>
      <c r="BY38" s="125"/>
      <c r="BZ38" s="77" t="s">
        <v>23</v>
      </c>
      <c r="CA38" s="125"/>
      <c r="CB38" s="77" t="s">
        <v>23</v>
      </c>
      <c r="CC38" s="45"/>
      <c r="CD38" s="48" t="s">
        <v>23</v>
      </c>
      <c r="CE38" s="86"/>
      <c r="CF38" s="30">
        <f t="shared" ref="CF38:CF69" si="39">SUM(BT38,CD38)</f>
        <v>15</v>
      </c>
      <c r="CG38" s="90">
        <f>AVERAGE(BX38:BZ38,BL38:BN38,BA38:BC38,AO38:AQ38,AD38:AF38,U38:W38)</f>
        <v>67</v>
      </c>
      <c r="CH38" s="149"/>
      <c r="CI38" s="96"/>
      <c r="CJ38" s="107" t="s">
        <v>23</v>
      </c>
      <c r="CK38" s="125"/>
      <c r="CL38" s="77" t="s">
        <v>23</v>
      </c>
      <c r="CM38" s="125"/>
      <c r="CN38" s="77" t="s">
        <v>23</v>
      </c>
      <c r="CO38" s="45"/>
      <c r="CP38" s="48" t="s">
        <v>23</v>
      </c>
      <c r="CQ38" s="22" t="s">
        <v>294</v>
      </c>
      <c r="CR38" s="86"/>
      <c r="CS38" s="30">
        <f t="shared" ref="CS38:CS69" si="40">SUM(CF38,CP38)</f>
        <v>15</v>
      </c>
      <c r="CT38" s="141">
        <f t="shared" ref="CT38:CT69" si="41">AVERAGE(CL38,CJ38,BZ38,BX38,BN38,BL38,BB38,AZ38,AQ38,AO38,AE38,AC38,T38,R38,K38,I38)</f>
        <v>35.25</v>
      </c>
    </row>
    <row r="39" spans="1:98" s="86" customFormat="1" ht="13.5" customHeight="1">
      <c r="A39" s="43"/>
      <c r="B39" s="81" t="s">
        <v>81</v>
      </c>
      <c r="C39" s="84" t="s">
        <v>89</v>
      </c>
      <c r="D39" s="84" t="s">
        <v>148</v>
      </c>
      <c r="E39" s="17">
        <v>66582</v>
      </c>
      <c r="F39" s="18" t="s">
        <v>60</v>
      </c>
      <c r="G39" s="160" t="s">
        <v>295</v>
      </c>
      <c r="H39" s="91"/>
      <c r="I39" s="48">
        <v>33</v>
      </c>
      <c r="J39" s="40"/>
      <c r="K39" s="15">
        <v>33</v>
      </c>
      <c r="M39" s="131">
        <f t="shared" si="32"/>
        <v>66</v>
      </c>
      <c r="N39" s="87"/>
      <c r="O39" s="30">
        <v>14</v>
      </c>
      <c r="P39" s="26">
        <f t="shared" si="33"/>
        <v>33</v>
      </c>
      <c r="Q39" s="150"/>
      <c r="R39" s="49" t="s">
        <v>23</v>
      </c>
      <c r="T39" s="16" t="s">
        <v>23</v>
      </c>
      <c r="V39" s="77">
        <f t="shared" si="34"/>
        <v>0</v>
      </c>
      <c r="W39" s="87"/>
      <c r="X39" s="108" t="s">
        <v>23</v>
      </c>
      <c r="Y39" s="88"/>
      <c r="Z39" s="39">
        <f t="shared" si="24"/>
        <v>14</v>
      </c>
      <c r="AA39" s="26">
        <f>AVERAGE(T39,R39,K39,I39)</f>
        <v>33</v>
      </c>
      <c r="AB39" s="150"/>
      <c r="AC39" s="15" t="s">
        <v>23</v>
      </c>
      <c r="AD39" s="29"/>
      <c r="AE39" s="77" t="s">
        <v>23</v>
      </c>
      <c r="AG39" s="15" t="s">
        <v>23</v>
      </c>
      <c r="AH39" s="87"/>
      <c r="AI39" s="133" t="s">
        <v>23</v>
      </c>
      <c r="AJ39" s="88"/>
      <c r="AK39" s="30">
        <f t="shared" si="35"/>
        <v>14</v>
      </c>
      <c r="AL39" s="26">
        <f>AVERAGE(AE39,AC39,T39,R39,K39,I39)</f>
        <v>33</v>
      </c>
      <c r="AM39" s="150"/>
      <c r="AN39" s="95"/>
      <c r="AO39" s="48" t="s">
        <v>23</v>
      </c>
      <c r="AP39" s="45"/>
      <c r="AQ39" s="15" t="s">
        <v>23</v>
      </c>
      <c r="AR39" s="45"/>
      <c r="AS39" s="46" t="s">
        <v>272</v>
      </c>
      <c r="AT39" s="45"/>
      <c r="AU39" s="48" t="s">
        <v>23</v>
      </c>
      <c r="AW39" s="30">
        <f t="shared" si="36"/>
        <v>14</v>
      </c>
      <c r="AX39" s="33">
        <f>AVERAGE(I39,K39,R39,T39,AC39,AE39,AO39,AQ39)</f>
        <v>33</v>
      </c>
      <c r="AY39" s="150"/>
      <c r="AZ39" s="107" t="s">
        <v>23</v>
      </c>
      <c r="BA39" s="125"/>
      <c r="BB39" s="77" t="s">
        <v>23</v>
      </c>
      <c r="BC39" s="40"/>
      <c r="BD39" s="48">
        <f>SUM(AZ39:BB39)</f>
        <v>0</v>
      </c>
      <c r="BE39" s="45"/>
      <c r="BF39" s="48" t="s">
        <v>23</v>
      </c>
      <c r="BH39" s="30">
        <f t="shared" si="37"/>
        <v>14</v>
      </c>
      <c r="BI39" s="38">
        <f>AVERAGE(BB39,AZ39,AQ39,AO39,AE39,AC39,T39,R39,K39,I39)</f>
        <v>33</v>
      </c>
      <c r="BJ39" s="150"/>
      <c r="BK39" s="95"/>
      <c r="BL39" s="107" t="s">
        <v>23</v>
      </c>
      <c r="BM39" s="125"/>
      <c r="BN39" s="77" t="s">
        <v>23</v>
      </c>
      <c r="BO39" s="125"/>
      <c r="BP39" s="77" t="s">
        <v>23</v>
      </c>
      <c r="BQ39" s="45"/>
      <c r="BR39" s="48" t="s">
        <v>23</v>
      </c>
      <c r="BT39" s="30">
        <f t="shared" si="38"/>
        <v>14</v>
      </c>
      <c r="BU39" s="90">
        <f>AVERAGE(BL39:BN39,AZ39:BB39,AO39:AQ39,AC39:AE39,R39:T39,I39:K39)</f>
        <v>33</v>
      </c>
      <c r="BV39" s="150"/>
      <c r="BW39" s="95"/>
      <c r="BX39" s="107" t="s">
        <v>23</v>
      </c>
      <c r="BY39" s="125"/>
      <c r="BZ39" s="77" t="s">
        <v>23</v>
      </c>
      <c r="CA39" s="125"/>
      <c r="CB39" s="77" t="s">
        <v>23</v>
      </c>
      <c r="CC39" s="45"/>
      <c r="CD39" s="48" t="s">
        <v>23</v>
      </c>
      <c r="CF39" s="30">
        <f t="shared" si="39"/>
        <v>14</v>
      </c>
      <c r="CG39" s="90">
        <f>AVERAGE(BX39:BZ39,BL39:BN39,BA39:BC39,AO39:AQ39,AD39:AF39,U39:W39)</f>
        <v>0</v>
      </c>
      <c r="CH39" s="150"/>
      <c r="CI39" s="95"/>
      <c r="CJ39" s="107" t="s">
        <v>23</v>
      </c>
      <c r="CK39" s="125"/>
      <c r="CL39" s="77" t="s">
        <v>23</v>
      </c>
      <c r="CM39" s="125"/>
      <c r="CN39" s="77" t="s">
        <v>23</v>
      </c>
      <c r="CO39" s="45"/>
      <c r="CP39" s="48" t="s">
        <v>23</v>
      </c>
      <c r="CQ39" s="22" t="s">
        <v>295</v>
      </c>
      <c r="CS39" s="30">
        <f t="shared" si="40"/>
        <v>14</v>
      </c>
      <c r="CT39" s="141">
        <f t="shared" si="41"/>
        <v>33</v>
      </c>
    </row>
    <row r="40" spans="1:98" s="43" customFormat="1" ht="13.5" customHeight="1">
      <c r="A40" s="86"/>
      <c r="B40" s="81" t="s">
        <v>82</v>
      </c>
      <c r="C40" s="128" t="s">
        <v>267</v>
      </c>
      <c r="D40" s="128" t="s">
        <v>268</v>
      </c>
      <c r="E40" s="48">
        <v>66340</v>
      </c>
      <c r="F40" s="42" t="s">
        <v>60</v>
      </c>
      <c r="G40" s="160" t="s">
        <v>293</v>
      </c>
      <c r="H40" s="102"/>
      <c r="I40" s="48">
        <v>38</v>
      </c>
      <c r="J40" s="40"/>
      <c r="K40" s="15">
        <v>36</v>
      </c>
      <c r="L40" s="86"/>
      <c r="M40" s="131">
        <f t="shared" si="32"/>
        <v>74</v>
      </c>
      <c r="N40" s="87"/>
      <c r="O40" s="30">
        <v>1</v>
      </c>
      <c r="P40" s="26">
        <f t="shared" si="33"/>
        <v>37</v>
      </c>
      <c r="Q40" s="151"/>
      <c r="R40" s="49">
        <v>35</v>
      </c>
      <c r="S40" s="86"/>
      <c r="T40" s="16">
        <v>33</v>
      </c>
      <c r="U40" s="86"/>
      <c r="V40" s="77">
        <f t="shared" si="34"/>
        <v>68</v>
      </c>
      <c r="W40" s="87"/>
      <c r="X40" s="108">
        <v>11</v>
      </c>
      <c r="Y40" s="88"/>
      <c r="Z40" s="39">
        <f t="shared" si="24"/>
        <v>12</v>
      </c>
      <c r="AA40" s="45"/>
      <c r="AB40" s="150"/>
      <c r="AC40" s="15"/>
      <c r="AD40" s="29"/>
      <c r="AE40" s="77"/>
      <c r="AF40" s="86">
        <v>35</v>
      </c>
      <c r="AG40" s="15"/>
      <c r="AH40" s="87"/>
      <c r="AI40" s="133"/>
      <c r="AJ40" s="88"/>
      <c r="AK40" s="30">
        <f t="shared" si="35"/>
        <v>12</v>
      </c>
      <c r="AL40" s="26"/>
      <c r="AM40" s="150"/>
      <c r="AN40" s="69"/>
      <c r="AO40" s="48"/>
      <c r="AP40" s="45"/>
      <c r="AQ40" s="15"/>
      <c r="AR40" s="45"/>
      <c r="AS40" s="46"/>
      <c r="AT40" s="45"/>
      <c r="AU40" s="48"/>
      <c r="AV40" s="86"/>
      <c r="AW40" s="30">
        <f t="shared" si="36"/>
        <v>12</v>
      </c>
      <c r="AX40" s="33"/>
      <c r="AY40" s="151"/>
      <c r="AZ40" s="107" t="s">
        <v>23</v>
      </c>
      <c r="BA40" s="125"/>
      <c r="BB40" s="77" t="s">
        <v>23</v>
      </c>
      <c r="BC40" s="40"/>
      <c r="BD40" s="48"/>
      <c r="BE40" s="45"/>
      <c r="BF40" s="48"/>
      <c r="BG40" s="86"/>
      <c r="BH40" s="30">
        <f t="shared" si="37"/>
        <v>12</v>
      </c>
      <c r="BI40" s="90"/>
      <c r="BJ40" s="150"/>
      <c r="BK40" s="69"/>
      <c r="BL40" s="107"/>
      <c r="BM40" s="125"/>
      <c r="BN40" s="77"/>
      <c r="BO40" s="125"/>
      <c r="BP40" s="77"/>
      <c r="BQ40" s="45"/>
      <c r="BR40" s="48"/>
      <c r="BS40"/>
      <c r="BT40" s="30">
        <f t="shared" si="38"/>
        <v>12</v>
      </c>
      <c r="BU40" s="90"/>
      <c r="BV40" s="150"/>
      <c r="BW40" s="69"/>
      <c r="BX40" s="107"/>
      <c r="BY40" s="125"/>
      <c r="BZ40" s="77"/>
      <c r="CA40" s="125"/>
      <c r="CB40" s="77"/>
      <c r="CC40" s="45"/>
      <c r="CD40" s="48"/>
      <c r="CE40"/>
      <c r="CF40" s="30">
        <f t="shared" si="39"/>
        <v>12</v>
      </c>
      <c r="CG40" s="90"/>
      <c r="CH40" s="150"/>
      <c r="CI40" s="69"/>
      <c r="CJ40" s="107"/>
      <c r="CK40" s="125"/>
      <c r="CL40" s="77"/>
      <c r="CM40" s="125"/>
      <c r="CN40" s="77"/>
      <c r="CO40" s="45"/>
      <c r="CP40" s="48"/>
      <c r="CQ40" s="22" t="s">
        <v>293</v>
      </c>
      <c r="CR40"/>
      <c r="CS40" s="30">
        <f t="shared" si="40"/>
        <v>12</v>
      </c>
      <c r="CT40" s="141">
        <f t="shared" si="41"/>
        <v>35.5</v>
      </c>
    </row>
    <row r="41" spans="1:98" ht="13.5" customHeight="1">
      <c r="B41" s="81" t="s">
        <v>125</v>
      </c>
      <c r="C41" s="128" t="s">
        <v>262</v>
      </c>
      <c r="D41" s="128" t="s">
        <v>274</v>
      </c>
      <c r="E41" s="48">
        <v>66945</v>
      </c>
      <c r="F41" s="18" t="s">
        <v>87</v>
      </c>
      <c r="G41" s="159" t="s">
        <v>121</v>
      </c>
      <c r="I41" s="48">
        <v>35</v>
      </c>
      <c r="J41" s="40"/>
      <c r="K41" s="15">
        <v>34</v>
      </c>
      <c r="L41" s="86"/>
      <c r="M41" s="131">
        <f t="shared" si="32"/>
        <v>69</v>
      </c>
      <c r="N41" s="87"/>
      <c r="O41" s="30">
        <v>10</v>
      </c>
      <c r="P41" s="88">
        <f t="shared" si="33"/>
        <v>34.5</v>
      </c>
      <c r="Q41" s="149"/>
      <c r="R41" s="49">
        <v>35</v>
      </c>
      <c r="S41" s="86"/>
      <c r="T41" s="16">
        <v>37</v>
      </c>
      <c r="U41" s="86"/>
      <c r="V41" s="77">
        <f t="shared" si="34"/>
        <v>72</v>
      </c>
      <c r="W41" s="87"/>
      <c r="X41" s="108">
        <v>2</v>
      </c>
      <c r="Z41" s="39">
        <f t="shared" si="24"/>
        <v>12</v>
      </c>
      <c r="AA41" s="26">
        <f t="shared" ref="AA41:AA69" si="42">AVERAGE(T41,R41,K41,I41)</f>
        <v>35.25</v>
      </c>
      <c r="AB41" s="151"/>
      <c r="AC41" s="15"/>
      <c r="AD41" s="29"/>
      <c r="AE41" s="77"/>
      <c r="AF41" s="86"/>
      <c r="AG41" s="15"/>
      <c r="AH41" s="87"/>
      <c r="AI41" s="133"/>
      <c r="AK41" s="30">
        <f t="shared" si="35"/>
        <v>12</v>
      </c>
      <c r="AL41" s="26">
        <f t="shared" ref="AL41:AL69" si="43">AVERAGE(AE41,AC41,T41,R41,K41,I41)</f>
        <v>35.25</v>
      </c>
      <c r="AM41" s="151"/>
      <c r="AO41" s="48"/>
      <c r="AP41" s="45"/>
      <c r="AQ41" s="15"/>
      <c r="AR41" s="45"/>
      <c r="AS41" s="46"/>
      <c r="AT41" s="45"/>
      <c r="AU41" s="48"/>
      <c r="AV41" s="86"/>
      <c r="AW41" s="30">
        <f t="shared" si="36"/>
        <v>12</v>
      </c>
      <c r="AX41" s="33">
        <f t="shared" ref="AX41:AX69" si="44">AVERAGE(I41,K41,R41,T41,AC41,AE41,AO41,AQ41)</f>
        <v>35.25</v>
      </c>
      <c r="AY41" s="149"/>
      <c r="AZ41" s="107" t="s">
        <v>23</v>
      </c>
      <c r="BA41" s="125"/>
      <c r="BB41" s="77" t="s">
        <v>23</v>
      </c>
      <c r="BC41" s="40"/>
      <c r="BD41" s="48">
        <f>SUM(AZ41:BB41)</f>
        <v>0</v>
      </c>
      <c r="BE41" s="45"/>
      <c r="BF41" s="48"/>
      <c r="BG41" s="86"/>
      <c r="BH41" s="30">
        <f t="shared" si="37"/>
        <v>12</v>
      </c>
      <c r="BI41" s="90">
        <f t="shared" ref="BI41:BI69" si="45">AVERAGE(BB41,AZ41,AQ41,AO41,AE41,AC41,T41,R41,K41,I41)</f>
        <v>35.25</v>
      </c>
      <c r="BJ41" s="151"/>
      <c r="BK41" s="97"/>
      <c r="BL41" s="107"/>
      <c r="BM41" s="125"/>
      <c r="BN41" s="77"/>
      <c r="BO41" s="125"/>
      <c r="BP41" s="77"/>
      <c r="BQ41" s="45"/>
      <c r="BR41" s="48"/>
      <c r="BS41" s="86"/>
      <c r="BT41" s="30">
        <f t="shared" si="38"/>
        <v>12</v>
      </c>
      <c r="BU41" s="90">
        <f t="shared" ref="BU41:BU69" si="46">AVERAGE(BL41:BN41,AZ41:BB41,AO41:AQ41,AC41:AE41,R41:T41,I41:K41)</f>
        <v>35.25</v>
      </c>
      <c r="BV41" s="151"/>
      <c r="BW41" s="97"/>
      <c r="BX41" s="107"/>
      <c r="BY41" s="125"/>
      <c r="BZ41" s="77"/>
      <c r="CA41" s="125"/>
      <c r="CB41" s="77"/>
      <c r="CC41" s="45"/>
      <c r="CD41" s="48"/>
      <c r="CE41" s="86"/>
      <c r="CF41" s="30">
        <f t="shared" si="39"/>
        <v>12</v>
      </c>
      <c r="CG41" s="90"/>
      <c r="CH41" s="151"/>
      <c r="CI41" s="97"/>
      <c r="CJ41" s="107"/>
      <c r="CK41" s="125"/>
      <c r="CL41" s="77"/>
      <c r="CM41" s="125"/>
      <c r="CN41" s="77"/>
      <c r="CO41" s="45"/>
      <c r="CP41" s="48"/>
      <c r="CQ41" s="22" t="s">
        <v>121</v>
      </c>
      <c r="CR41" s="86"/>
      <c r="CS41" s="30">
        <f t="shared" si="40"/>
        <v>12</v>
      </c>
      <c r="CT41" s="141">
        <f t="shared" si="41"/>
        <v>35.25</v>
      </c>
    </row>
    <row r="42" spans="1:98" ht="13.5" customHeight="1">
      <c r="A42" s="86"/>
      <c r="B42" s="81" t="s">
        <v>124</v>
      </c>
      <c r="C42" s="92" t="s">
        <v>186</v>
      </c>
      <c r="D42" s="92" t="s">
        <v>187</v>
      </c>
      <c r="E42" s="48">
        <v>67321</v>
      </c>
      <c r="F42" s="19" t="s">
        <v>185</v>
      </c>
      <c r="G42" s="160" t="s">
        <v>296</v>
      </c>
      <c r="I42" s="48">
        <v>41</v>
      </c>
      <c r="J42" s="40"/>
      <c r="K42" s="15">
        <v>33</v>
      </c>
      <c r="L42" s="86"/>
      <c r="M42" s="131">
        <f t="shared" si="32"/>
        <v>74</v>
      </c>
      <c r="N42" s="87"/>
      <c r="O42" s="30">
        <v>1</v>
      </c>
      <c r="P42" s="26">
        <f t="shared" si="33"/>
        <v>37</v>
      </c>
      <c r="Q42" s="149"/>
      <c r="R42" s="49">
        <v>36</v>
      </c>
      <c r="S42" s="86"/>
      <c r="T42" s="16">
        <v>33</v>
      </c>
      <c r="U42" s="86"/>
      <c r="V42" s="77">
        <f t="shared" si="34"/>
        <v>69</v>
      </c>
      <c r="W42" s="87"/>
      <c r="X42" s="108">
        <v>7</v>
      </c>
      <c r="Z42" s="39">
        <f t="shared" si="24"/>
        <v>8</v>
      </c>
      <c r="AA42" s="45">
        <f t="shared" si="42"/>
        <v>35.75</v>
      </c>
      <c r="AB42" s="151"/>
      <c r="AC42" s="15" t="s">
        <v>23</v>
      </c>
      <c r="AD42" s="29"/>
      <c r="AE42" s="77" t="s">
        <v>23</v>
      </c>
      <c r="AF42" s="86"/>
      <c r="AG42" s="15" t="s">
        <v>23</v>
      </c>
      <c r="AH42" s="87"/>
      <c r="AI42" s="133" t="s">
        <v>23</v>
      </c>
      <c r="AK42" s="30">
        <f t="shared" si="35"/>
        <v>8</v>
      </c>
      <c r="AL42" s="26">
        <f t="shared" si="43"/>
        <v>35.75</v>
      </c>
      <c r="AM42" s="151"/>
      <c r="AO42" s="48" t="s">
        <v>23</v>
      </c>
      <c r="AP42" s="45"/>
      <c r="AQ42" s="15" t="s">
        <v>23</v>
      </c>
      <c r="AR42" s="45"/>
      <c r="AS42" s="46" t="s">
        <v>272</v>
      </c>
      <c r="AT42" s="45"/>
      <c r="AU42" s="48" t="s">
        <v>23</v>
      </c>
      <c r="AV42" s="86"/>
      <c r="AW42" s="30">
        <f t="shared" si="36"/>
        <v>8</v>
      </c>
      <c r="AX42" s="33">
        <f t="shared" si="44"/>
        <v>35.75</v>
      </c>
      <c r="AY42" s="149"/>
      <c r="AZ42" s="107" t="s">
        <v>23</v>
      </c>
      <c r="BA42" s="125"/>
      <c r="BB42" s="77" t="s">
        <v>23</v>
      </c>
      <c r="BC42" s="40"/>
      <c r="BD42" s="48">
        <f>SUM(AZ42:BB42)</f>
        <v>0</v>
      </c>
      <c r="BE42" s="45"/>
      <c r="BF42" s="48" t="s">
        <v>23</v>
      </c>
      <c r="BG42" s="86"/>
      <c r="BH42" s="30">
        <f t="shared" si="37"/>
        <v>8</v>
      </c>
      <c r="BI42" s="90">
        <f t="shared" si="45"/>
        <v>35.75</v>
      </c>
      <c r="BJ42" s="151"/>
      <c r="BK42" s="96"/>
      <c r="BL42" s="107" t="s">
        <v>23</v>
      </c>
      <c r="BM42" s="125"/>
      <c r="BN42" s="77" t="s">
        <v>23</v>
      </c>
      <c r="BO42" s="125"/>
      <c r="BP42" s="77" t="s">
        <v>23</v>
      </c>
      <c r="BQ42" s="45"/>
      <c r="BR42" s="48" t="s">
        <v>23</v>
      </c>
      <c r="BS42" s="86"/>
      <c r="BT42" s="30">
        <f t="shared" si="38"/>
        <v>8</v>
      </c>
      <c r="BU42" s="90">
        <f t="shared" si="46"/>
        <v>35.75</v>
      </c>
      <c r="BV42" s="151"/>
      <c r="BW42" s="96"/>
      <c r="BX42" s="107" t="s">
        <v>23</v>
      </c>
      <c r="BY42" s="125"/>
      <c r="BZ42" s="77" t="s">
        <v>23</v>
      </c>
      <c r="CA42" s="125"/>
      <c r="CB42" s="77" t="s">
        <v>23</v>
      </c>
      <c r="CC42" s="45"/>
      <c r="CD42" s="48" t="s">
        <v>23</v>
      </c>
      <c r="CE42" s="86"/>
      <c r="CF42" s="30">
        <f t="shared" si="39"/>
        <v>8</v>
      </c>
      <c r="CG42" s="90">
        <f>AVERAGE(BX42:BZ42,BL42:BN42,BA42:BC42,AO42:AQ42,AD42:AF42,U42:W42)</f>
        <v>69</v>
      </c>
      <c r="CH42" s="151"/>
      <c r="CI42" s="96"/>
      <c r="CJ42" s="107" t="s">
        <v>23</v>
      </c>
      <c r="CK42" s="125"/>
      <c r="CL42" s="77" t="s">
        <v>23</v>
      </c>
      <c r="CM42" s="125"/>
      <c r="CN42" s="77" t="s">
        <v>23</v>
      </c>
      <c r="CO42" s="45"/>
      <c r="CP42" s="48" t="s">
        <v>23</v>
      </c>
      <c r="CQ42" s="22" t="s">
        <v>159</v>
      </c>
      <c r="CR42" s="86"/>
      <c r="CS42" s="30">
        <f t="shared" si="40"/>
        <v>8</v>
      </c>
      <c r="CT42" s="141">
        <f t="shared" si="41"/>
        <v>35.75</v>
      </c>
    </row>
    <row r="43" spans="1:98" ht="13.5" customHeight="1">
      <c r="A43" s="86"/>
      <c r="B43" s="81" t="s">
        <v>126</v>
      </c>
      <c r="C43" s="84" t="s">
        <v>72</v>
      </c>
      <c r="D43" s="84" t="s">
        <v>145</v>
      </c>
      <c r="E43" s="17">
        <v>65961</v>
      </c>
      <c r="F43" s="18" t="s">
        <v>87</v>
      </c>
      <c r="G43" s="160" t="s">
        <v>293</v>
      </c>
      <c r="H43" s="85"/>
      <c r="I43" s="48">
        <v>36</v>
      </c>
      <c r="J43" s="40"/>
      <c r="K43" s="16">
        <v>37</v>
      </c>
      <c r="L43" s="86"/>
      <c r="M43" s="131">
        <f t="shared" si="32"/>
        <v>73</v>
      </c>
      <c r="N43" s="87"/>
      <c r="O43" s="30">
        <v>3</v>
      </c>
      <c r="P43" s="26">
        <f t="shared" si="33"/>
        <v>36.5</v>
      </c>
      <c r="Q43" s="151"/>
      <c r="R43" s="49">
        <v>36</v>
      </c>
      <c r="S43" s="86"/>
      <c r="T43" s="16">
        <v>34</v>
      </c>
      <c r="U43" s="86"/>
      <c r="V43" s="77">
        <f t="shared" si="34"/>
        <v>70</v>
      </c>
      <c r="W43" s="87"/>
      <c r="X43" s="108">
        <v>5</v>
      </c>
      <c r="Y43" s="88"/>
      <c r="Z43" s="39">
        <f t="shared" si="24"/>
        <v>8</v>
      </c>
      <c r="AA43" s="45">
        <f t="shared" si="42"/>
        <v>35.75</v>
      </c>
      <c r="AB43" s="150"/>
      <c r="AC43" s="15" t="s">
        <v>23</v>
      </c>
      <c r="AD43" s="29"/>
      <c r="AE43" s="77" t="s">
        <v>23</v>
      </c>
      <c r="AF43" s="86"/>
      <c r="AG43" s="15" t="s">
        <v>23</v>
      </c>
      <c r="AH43" s="87"/>
      <c r="AI43" s="133" t="s">
        <v>23</v>
      </c>
      <c r="AJ43" s="88"/>
      <c r="AK43" s="30">
        <f t="shared" si="35"/>
        <v>8</v>
      </c>
      <c r="AL43" s="26">
        <f t="shared" si="43"/>
        <v>35.75</v>
      </c>
      <c r="AM43" s="150"/>
      <c r="AN43" s="96"/>
      <c r="AO43" s="48" t="s">
        <v>23</v>
      </c>
      <c r="AP43" s="45"/>
      <c r="AQ43" s="15" t="s">
        <v>23</v>
      </c>
      <c r="AR43" s="45"/>
      <c r="AS43" s="46" t="s">
        <v>272</v>
      </c>
      <c r="AT43" s="45"/>
      <c r="AU43" s="48" t="s">
        <v>23</v>
      </c>
      <c r="AV43" s="86"/>
      <c r="AW43" s="30">
        <f t="shared" si="36"/>
        <v>8</v>
      </c>
      <c r="AX43" s="33">
        <f t="shared" si="44"/>
        <v>35.75</v>
      </c>
      <c r="AY43" s="151"/>
      <c r="AZ43" s="107" t="s">
        <v>23</v>
      </c>
      <c r="BA43" s="125"/>
      <c r="BB43" s="77" t="s">
        <v>23</v>
      </c>
      <c r="BC43" s="40"/>
      <c r="BD43" s="48">
        <f>SUM(AZ43:BB43)</f>
        <v>0</v>
      </c>
      <c r="BE43" s="45"/>
      <c r="BF43" s="48" t="s">
        <v>23</v>
      </c>
      <c r="BG43" s="86"/>
      <c r="BH43" s="30">
        <f t="shared" si="37"/>
        <v>8</v>
      </c>
      <c r="BI43" s="90">
        <f t="shared" si="45"/>
        <v>35.75</v>
      </c>
      <c r="BJ43" s="150"/>
      <c r="BK43" s="95"/>
      <c r="BL43" s="107" t="s">
        <v>23</v>
      </c>
      <c r="BM43" s="125"/>
      <c r="BN43" s="77" t="s">
        <v>23</v>
      </c>
      <c r="BO43" s="125"/>
      <c r="BP43" s="77" t="s">
        <v>23</v>
      </c>
      <c r="BQ43" s="45"/>
      <c r="BR43" s="48" t="s">
        <v>23</v>
      </c>
      <c r="BS43" s="86"/>
      <c r="BT43" s="30">
        <f t="shared" si="38"/>
        <v>8</v>
      </c>
      <c r="BU43" s="90">
        <f t="shared" si="46"/>
        <v>35.75</v>
      </c>
      <c r="BV43" s="150"/>
      <c r="BW43" s="95"/>
      <c r="BX43" s="107" t="s">
        <v>23</v>
      </c>
      <c r="BY43" s="125"/>
      <c r="BZ43" s="77" t="s">
        <v>23</v>
      </c>
      <c r="CA43" s="125"/>
      <c r="CB43" s="77" t="s">
        <v>23</v>
      </c>
      <c r="CC43" s="45"/>
      <c r="CD43" s="48" t="s">
        <v>23</v>
      </c>
      <c r="CE43" s="86"/>
      <c r="CF43" s="30">
        <f t="shared" si="39"/>
        <v>8</v>
      </c>
      <c r="CG43" s="90">
        <f>AVERAGE(BX43:BZ43,BL43:BN43,BA43:BC43,AO43:AQ43,AD43:AF43,U43:W43)</f>
        <v>70</v>
      </c>
      <c r="CH43" s="150"/>
      <c r="CI43" s="95"/>
      <c r="CJ43" s="107" t="s">
        <v>23</v>
      </c>
      <c r="CK43" s="125"/>
      <c r="CL43" s="77" t="s">
        <v>23</v>
      </c>
      <c r="CM43" s="125"/>
      <c r="CN43" s="77" t="s">
        <v>23</v>
      </c>
      <c r="CO43" s="45"/>
      <c r="CP43" s="48" t="s">
        <v>23</v>
      </c>
      <c r="CQ43" s="22" t="s">
        <v>121</v>
      </c>
      <c r="CR43" s="86"/>
      <c r="CS43" s="30">
        <f t="shared" si="40"/>
        <v>8</v>
      </c>
      <c r="CT43" s="141">
        <f t="shared" si="41"/>
        <v>35.75</v>
      </c>
    </row>
    <row r="44" spans="1:98" ht="13.5" customHeight="1">
      <c r="A44" s="86"/>
      <c r="B44" s="81" t="s">
        <v>127</v>
      </c>
      <c r="C44" s="44" t="s">
        <v>313</v>
      </c>
      <c r="D44" s="44" t="s">
        <v>314</v>
      </c>
      <c r="E44" s="17" t="s">
        <v>23</v>
      </c>
      <c r="F44" s="18" t="s">
        <v>147</v>
      </c>
      <c r="G44" s="159" t="s">
        <v>297</v>
      </c>
      <c r="H44" s="85"/>
      <c r="I44" s="48" t="s">
        <v>23</v>
      </c>
      <c r="J44" s="40"/>
      <c r="K44" s="16" t="s">
        <v>23</v>
      </c>
      <c r="L44" s="86"/>
      <c r="M44" s="131">
        <f t="shared" si="32"/>
        <v>0</v>
      </c>
      <c r="N44" s="87"/>
      <c r="O44" s="30" t="s">
        <v>23</v>
      </c>
      <c r="P44" s="26" t="e">
        <f t="shared" si="33"/>
        <v>#DIV/0!</v>
      </c>
      <c r="Q44" s="151"/>
      <c r="R44" s="49">
        <v>33</v>
      </c>
      <c r="S44" s="86"/>
      <c r="T44" s="16">
        <v>36</v>
      </c>
      <c r="U44" s="86"/>
      <c r="V44" s="77">
        <f t="shared" si="34"/>
        <v>69</v>
      </c>
      <c r="W44" s="87"/>
      <c r="X44" s="108">
        <v>7</v>
      </c>
      <c r="Y44" s="88"/>
      <c r="Z44" s="39">
        <f t="shared" si="24"/>
        <v>7</v>
      </c>
      <c r="AA44" s="26">
        <f t="shared" si="42"/>
        <v>34.5</v>
      </c>
      <c r="AB44" s="149"/>
      <c r="AC44" s="15" t="s">
        <v>23</v>
      </c>
      <c r="AD44" s="29"/>
      <c r="AE44" s="77" t="s">
        <v>23</v>
      </c>
      <c r="AF44" s="86"/>
      <c r="AG44" s="15" t="s">
        <v>23</v>
      </c>
      <c r="AH44" s="87"/>
      <c r="AI44" s="126" t="s">
        <v>23</v>
      </c>
      <c r="AJ44" s="88"/>
      <c r="AK44" s="30">
        <f t="shared" si="35"/>
        <v>7</v>
      </c>
      <c r="AL44" s="26">
        <f t="shared" si="43"/>
        <v>34.5</v>
      </c>
      <c r="AM44" s="149"/>
      <c r="AN44" s="96"/>
      <c r="AO44" s="48" t="s">
        <v>23</v>
      </c>
      <c r="AP44" s="45"/>
      <c r="AQ44" s="15" t="s">
        <v>23</v>
      </c>
      <c r="AR44" s="45"/>
      <c r="AS44" s="46" t="s">
        <v>272</v>
      </c>
      <c r="AT44" s="45"/>
      <c r="AU44" s="48" t="s">
        <v>23</v>
      </c>
      <c r="AV44" s="86"/>
      <c r="AW44" s="30">
        <f t="shared" si="36"/>
        <v>7</v>
      </c>
      <c r="AX44" s="33">
        <f t="shared" si="44"/>
        <v>34.5</v>
      </c>
      <c r="AY44" s="151"/>
      <c r="AZ44" s="107" t="s">
        <v>23</v>
      </c>
      <c r="BA44" s="125"/>
      <c r="BB44" s="77" t="s">
        <v>23</v>
      </c>
      <c r="BC44" s="40"/>
      <c r="BD44" s="48">
        <f>SUM(AZ44:BB44)</f>
        <v>0</v>
      </c>
      <c r="BE44" s="45"/>
      <c r="BF44" s="48" t="s">
        <v>23</v>
      </c>
      <c r="BG44" s="86"/>
      <c r="BH44" s="30">
        <f t="shared" si="37"/>
        <v>7</v>
      </c>
      <c r="BI44" s="90">
        <f t="shared" si="45"/>
        <v>34.5</v>
      </c>
      <c r="BJ44" s="149"/>
      <c r="BK44" s="96"/>
      <c r="BL44" s="107" t="s">
        <v>23</v>
      </c>
      <c r="BM44" s="125"/>
      <c r="BN44" s="77" t="s">
        <v>23</v>
      </c>
      <c r="BO44" s="125"/>
      <c r="BP44" s="77" t="s">
        <v>23</v>
      </c>
      <c r="BQ44" s="45"/>
      <c r="BR44" s="48" t="s">
        <v>23</v>
      </c>
      <c r="BS44" s="86"/>
      <c r="BT44" s="30">
        <f t="shared" si="38"/>
        <v>7</v>
      </c>
      <c r="BU44" s="90">
        <f t="shared" si="46"/>
        <v>34.5</v>
      </c>
      <c r="BV44" s="149"/>
      <c r="BW44" s="96"/>
      <c r="BX44" s="107" t="s">
        <v>23</v>
      </c>
      <c r="BY44" s="125"/>
      <c r="BZ44" s="77" t="s">
        <v>23</v>
      </c>
      <c r="CA44" s="125"/>
      <c r="CB44" s="77" t="s">
        <v>23</v>
      </c>
      <c r="CC44" s="45"/>
      <c r="CD44" s="48" t="s">
        <v>23</v>
      </c>
      <c r="CE44" s="86"/>
      <c r="CF44" s="30">
        <f t="shared" si="39"/>
        <v>7</v>
      </c>
      <c r="CG44" s="90">
        <f>AVERAGE(BX44:BZ44,BL44:BN44,BA44:BC44,AO44:AQ44,AD44:AF44,U44:W44)</f>
        <v>69</v>
      </c>
      <c r="CH44" s="149"/>
      <c r="CI44" s="96"/>
      <c r="CJ44" s="107" t="s">
        <v>23</v>
      </c>
      <c r="CK44" s="125"/>
      <c r="CL44" s="77" t="s">
        <v>23</v>
      </c>
      <c r="CM44" s="125"/>
      <c r="CN44" s="77" t="s">
        <v>23</v>
      </c>
      <c r="CO44" s="45"/>
      <c r="CP44" s="48" t="s">
        <v>23</v>
      </c>
      <c r="CQ44" s="22" t="s">
        <v>297</v>
      </c>
      <c r="CR44" s="86"/>
      <c r="CS44" s="30">
        <f t="shared" si="40"/>
        <v>7</v>
      </c>
      <c r="CT44" s="141">
        <f t="shared" si="41"/>
        <v>34.5</v>
      </c>
    </row>
    <row r="45" spans="1:98" ht="13.5" customHeight="1">
      <c r="A45" s="43"/>
      <c r="B45" s="81" t="s">
        <v>132</v>
      </c>
      <c r="C45" s="84" t="s">
        <v>88</v>
      </c>
      <c r="D45" s="84" t="s">
        <v>89</v>
      </c>
      <c r="E45" s="17">
        <v>37466</v>
      </c>
      <c r="F45" s="18" t="s">
        <v>87</v>
      </c>
      <c r="G45" s="160" t="s">
        <v>294</v>
      </c>
      <c r="H45" s="85"/>
      <c r="I45" s="48">
        <v>30</v>
      </c>
      <c r="J45" s="40"/>
      <c r="K45" s="15">
        <v>41</v>
      </c>
      <c r="L45" s="86"/>
      <c r="M45" s="131">
        <f t="shared" si="32"/>
        <v>71</v>
      </c>
      <c r="N45" s="87"/>
      <c r="O45" s="30">
        <v>5</v>
      </c>
      <c r="P45" s="88">
        <f t="shared" si="33"/>
        <v>35.5</v>
      </c>
      <c r="Q45" s="151"/>
      <c r="R45" s="49" t="s">
        <v>23</v>
      </c>
      <c r="S45" s="86"/>
      <c r="T45" s="16" t="s">
        <v>23</v>
      </c>
      <c r="U45" s="86"/>
      <c r="V45" s="77">
        <f t="shared" si="34"/>
        <v>0</v>
      </c>
      <c r="W45" s="87"/>
      <c r="X45" s="108" t="s">
        <v>23</v>
      </c>
      <c r="Y45" s="88"/>
      <c r="Z45" s="39">
        <f t="shared" si="24"/>
        <v>5</v>
      </c>
      <c r="AA45" s="45">
        <f t="shared" si="42"/>
        <v>35.5</v>
      </c>
      <c r="AB45" s="149"/>
      <c r="AC45" s="15" t="s">
        <v>23</v>
      </c>
      <c r="AD45" s="29"/>
      <c r="AE45" s="77" t="s">
        <v>23</v>
      </c>
      <c r="AF45" s="86"/>
      <c r="AG45" s="15" t="s">
        <v>23</v>
      </c>
      <c r="AH45" s="87"/>
      <c r="AI45" s="126" t="s">
        <v>23</v>
      </c>
      <c r="AJ45" s="88"/>
      <c r="AK45" s="30">
        <f t="shared" si="35"/>
        <v>5</v>
      </c>
      <c r="AL45" s="26">
        <f t="shared" si="43"/>
        <v>35.5</v>
      </c>
      <c r="AM45" s="149"/>
      <c r="AN45" s="96"/>
      <c r="AO45" s="48" t="s">
        <v>23</v>
      </c>
      <c r="AP45" s="45"/>
      <c r="AQ45" s="15" t="s">
        <v>23</v>
      </c>
      <c r="AR45" s="45"/>
      <c r="AS45" s="46" t="s">
        <v>272</v>
      </c>
      <c r="AT45" s="45"/>
      <c r="AU45" s="48" t="s">
        <v>23</v>
      </c>
      <c r="AV45" s="86"/>
      <c r="AW45" s="30">
        <f t="shared" si="36"/>
        <v>5</v>
      </c>
      <c r="AX45" s="33">
        <f t="shared" si="44"/>
        <v>35.5</v>
      </c>
      <c r="AY45" s="151"/>
      <c r="AZ45" s="107" t="s">
        <v>23</v>
      </c>
      <c r="BA45" s="125"/>
      <c r="BB45" s="77" t="s">
        <v>23</v>
      </c>
      <c r="BC45" s="40"/>
      <c r="BD45" s="48">
        <f>SUM(AZ45:BB45)</f>
        <v>0</v>
      </c>
      <c r="BE45" s="45"/>
      <c r="BF45" s="48" t="s">
        <v>23</v>
      </c>
      <c r="BG45" s="86"/>
      <c r="BH45" s="30">
        <f t="shared" si="37"/>
        <v>5</v>
      </c>
      <c r="BI45" s="90">
        <f t="shared" si="45"/>
        <v>35.5</v>
      </c>
      <c r="BJ45" s="149"/>
      <c r="BK45" s="95"/>
      <c r="BL45" s="107" t="s">
        <v>23</v>
      </c>
      <c r="BM45" s="125"/>
      <c r="BN45" s="77" t="s">
        <v>23</v>
      </c>
      <c r="BO45" s="125"/>
      <c r="BP45" s="77" t="s">
        <v>23</v>
      </c>
      <c r="BQ45" s="45"/>
      <c r="BR45" s="48" t="s">
        <v>23</v>
      </c>
      <c r="BS45" s="86"/>
      <c r="BT45" s="30">
        <f t="shared" si="38"/>
        <v>5</v>
      </c>
      <c r="BU45" s="90">
        <f t="shared" si="46"/>
        <v>35.5</v>
      </c>
      <c r="BV45" s="149"/>
      <c r="BW45" s="95"/>
      <c r="BX45" s="107" t="s">
        <v>23</v>
      </c>
      <c r="BY45" s="125"/>
      <c r="BZ45" s="77" t="s">
        <v>23</v>
      </c>
      <c r="CA45" s="125"/>
      <c r="CB45" s="77" t="s">
        <v>23</v>
      </c>
      <c r="CC45" s="45"/>
      <c r="CD45" s="48" t="s">
        <v>23</v>
      </c>
      <c r="CE45" s="86"/>
      <c r="CF45" s="30">
        <f t="shared" si="39"/>
        <v>5</v>
      </c>
      <c r="CG45" s="90">
        <f>AVERAGE(BX45:BZ45,BL45:BN45,BA45:BC45,AO45:AQ45,AD45:AF45,U45:W45)</f>
        <v>0</v>
      </c>
      <c r="CH45" s="149"/>
      <c r="CI45" s="95"/>
      <c r="CJ45" s="107" t="s">
        <v>23</v>
      </c>
      <c r="CK45" s="125"/>
      <c r="CL45" s="77" t="s">
        <v>23</v>
      </c>
      <c r="CM45" s="125"/>
      <c r="CN45" s="77" t="s">
        <v>23</v>
      </c>
      <c r="CO45" s="45"/>
      <c r="CP45" s="48" t="s">
        <v>23</v>
      </c>
      <c r="CQ45" s="22" t="s">
        <v>294</v>
      </c>
      <c r="CR45" s="86"/>
      <c r="CS45" s="30">
        <f t="shared" si="40"/>
        <v>5</v>
      </c>
      <c r="CT45" s="141">
        <f t="shared" si="41"/>
        <v>35.5</v>
      </c>
    </row>
    <row r="46" spans="1:98" ht="13.5" customHeight="1">
      <c r="A46" s="86"/>
      <c r="B46" s="81" t="s">
        <v>133</v>
      </c>
      <c r="C46" s="128" t="s">
        <v>269</v>
      </c>
      <c r="D46" s="128" t="s">
        <v>270</v>
      </c>
      <c r="E46" s="48">
        <v>37992</v>
      </c>
      <c r="F46" s="42" t="s">
        <v>60</v>
      </c>
      <c r="G46" s="160" t="s">
        <v>296</v>
      </c>
      <c r="I46" s="48">
        <v>37</v>
      </c>
      <c r="J46" s="40"/>
      <c r="K46" s="15">
        <v>36</v>
      </c>
      <c r="L46" s="86"/>
      <c r="M46" s="131">
        <f t="shared" si="32"/>
        <v>73</v>
      </c>
      <c r="N46" s="87"/>
      <c r="O46" s="30">
        <v>3</v>
      </c>
      <c r="P46" s="26">
        <f t="shared" si="33"/>
        <v>36.5</v>
      </c>
      <c r="Q46" s="151"/>
      <c r="R46" s="49">
        <v>39</v>
      </c>
      <c r="S46" s="86"/>
      <c r="T46" s="16">
        <v>44</v>
      </c>
      <c r="U46" s="86"/>
      <c r="V46" s="77">
        <f t="shared" si="34"/>
        <v>83</v>
      </c>
      <c r="W46" s="87"/>
      <c r="X46" s="108">
        <v>1</v>
      </c>
      <c r="Y46" s="88"/>
      <c r="Z46" s="39">
        <f t="shared" si="24"/>
        <v>4</v>
      </c>
      <c r="AA46" s="26">
        <f t="shared" si="42"/>
        <v>39</v>
      </c>
      <c r="AB46" s="151"/>
      <c r="AC46" s="15"/>
      <c r="AD46" s="29"/>
      <c r="AE46" s="77"/>
      <c r="AF46" s="86"/>
      <c r="AG46" s="15"/>
      <c r="AH46" s="87"/>
      <c r="AI46" s="133"/>
      <c r="AJ46" s="88"/>
      <c r="AK46" s="30">
        <f t="shared" si="35"/>
        <v>4</v>
      </c>
      <c r="AL46" s="26">
        <f t="shared" si="43"/>
        <v>39</v>
      </c>
      <c r="AM46" s="151"/>
      <c r="AO46" s="48"/>
      <c r="AP46" s="45"/>
      <c r="AQ46" s="15"/>
      <c r="AR46" s="45"/>
      <c r="AS46" s="46"/>
      <c r="AT46" s="45"/>
      <c r="AU46" s="48"/>
      <c r="AV46" s="86"/>
      <c r="AW46" s="30">
        <f t="shared" si="36"/>
        <v>4</v>
      </c>
      <c r="AX46" s="33">
        <f t="shared" si="44"/>
        <v>39</v>
      </c>
      <c r="AY46" s="151"/>
      <c r="AZ46" s="107" t="s">
        <v>23</v>
      </c>
      <c r="BA46" s="125"/>
      <c r="BB46" s="77" t="s">
        <v>23</v>
      </c>
      <c r="BC46" s="40"/>
      <c r="BD46" s="48"/>
      <c r="BE46" s="45"/>
      <c r="BF46" s="48"/>
      <c r="BG46" s="86"/>
      <c r="BH46" s="30">
        <f t="shared" si="37"/>
        <v>4</v>
      </c>
      <c r="BI46" s="90">
        <f t="shared" si="45"/>
        <v>39</v>
      </c>
      <c r="BJ46" s="151"/>
      <c r="BL46" s="107"/>
      <c r="BM46" s="125"/>
      <c r="BN46" s="77"/>
      <c r="BO46" s="125"/>
      <c r="BP46" s="77"/>
      <c r="BQ46" s="45"/>
      <c r="BR46" s="48"/>
      <c r="BT46" s="30">
        <f t="shared" si="38"/>
        <v>4</v>
      </c>
      <c r="BU46" s="90">
        <f t="shared" si="46"/>
        <v>39</v>
      </c>
      <c r="BV46" s="151"/>
      <c r="BX46" s="107"/>
      <c r="BY46" s="125"/>
      <c r="BZ46" s="77"/>
      <c r="CA46" s="125"/>
      <c r="CB46" s="77"/>
      <c r="CC46" s="45"/>
      <c r="CD46" s="48"/>
      <c r="CF46" s="30">
        <f t="shared" si="39"/>
        <v>4</v>
      </c>
      <c r="CG46" s="90"/>
      <c r="CH46" s="151"/>
      <c r="CJ46" s="107"/>
      <c r="CK46" s="125"/>
      <c r="CL46" s="77"/>
      <c r="CM46" s="125"/>
      <c r="CN46" s="77"/>
      <c r="CO46" s="45"/>
      <c r="CP46" s="48"/>
      <c r="CQ46" s="22" t="s">
        <v>296</v>
      </c>
      <c r="CS46" s="30">
        <f t="shared" si="40"/>
        <v>4</v>
      </c>
      <c r="CT46" s="141">
        <f t="shared" si="41"/>
        <v>39</v>
      </c>
    </row>
    <row r="47" spans="1:98" ht="13.5" customHeight="1">
      <c r="B47" s="81" t="s">
        <v>134</v>
      </c>
      <c r="C47" s="92" t="s">
        <v>186</v>
      </c>
      <c r="D47" s="92" t="s">
        <v>203</v>
      </c>
      <c r="E47" s="48">
        <v>67322</v>
      </c>
      <c r="F47" s="42" t="s">
        <v>185</v>
      </c>
      <c r="G47" s="159" t="s">
        <v>293</v>
      </c>
      <c r="I47" s="48">
        <v>40</v>
      </c>
      <c r="J47" s="40"/>
      <c r="K47" s="15">
        <v>36</v>
      </c>
      <c r="L47" s="86"/>
      <c r="M47" s="131">
        <f t="shared" si="32"/>
        <v>76</v>
      </c>
      <c r="N47" s="87"/>
      <c r="O47" s="30">
        <v>0</v>
      </c>
      <c r="P47" s="26">
        <f t="shared" si="33"/>
        <v>38</v>
      </c>
      <c r="Q47" s="149"/>
      <c r="R47" s="49">
        <v>36</v>
      </c>
      <c r="S47" s="86"/>
      <c r="T47" s="16">
        <v>35</v>
      </c>
      <c r="U47" s="86"/>
      <c r="V47" s="77">
        <f t="shared" si="34"/>
        <v>71</v>
      </c>
      <c r="W47" s="87"/>
      <c r="X47" s="108">
        <v>3</v>
      </c>
      <c r="Z47" s="39">
        <f t="shared" si="24"/>
        <v>3</v>
      </c>
      <c r="AA47" s="45">
        <f t="shared" si="42"/>
        <v>36.75</v>
      </c>
      <c r="AB47" s="151"/>
      <c r="AC47" s="15" t="s">
        <v>23</v>
      </c>
      <c r="AD47" s="29"/>
      <c r="AE47" s="77" t="s">
        <v>23</v>
      </c>
      <c r="AF47" s="86"/>
      <c r="AG47" s="15" t="s">
        <v>23</v>
      </c>
      <c r="AH47" s="87"/>
      <c r="AI47" s="133" t="s">
        <v>23</v>
      </c>
      <c r="AK47" s="30">
        <f t="shared" si="35"/>
        <v>3</v>
      </c>
      <c r="AL47" s="26">
        <f t="shared" si="43"/>
        <v>36.75</v>
      </c>
      <c r="AM47" s="151"/>
      <c r="AO47" s="48" t="s">
        <v>23</v>
      </c>
      <c r="AP47" s="45"/>
      <c r="AQ47" s="15" t="s">
        <v>23</v>
      </c>
      <c r="AR47" s="45"/>
      <c r="AS47" s="46" t="s">
        <v>272</v>
      </c>
      <c r="AT47" s="45"/>
      <c r="AU47" s="48" t="s">
        <v>23</v>
      </c>
      <c r="AV47" s="86"/>
      <c r="AW47" s="30">
        <f t="shared" si="36"/>
        <v>3</v>
      </c>
      <c r="AX47" s="33">
        <f t="shared" si="44"/>
        <v>36.75</v>
      </c>
      <c r="AY47" s="149"/>
      <c r="AZ47" s="107" t="s">
        <v>23</v>
      </c>
      <c r="BA47" s="125"/>
      <c r="BB47" s="77" t="s">
        <v>23</v>
      </c>
      <c r="BC47" s="40"/>
      <c r="BD47" s="48">
        <f t="shared" ref="BD47:BD69" si="47">SUM(AZ47:BB47)</f>
        <v>0</v>
      </c>
      <c r="BE47" s="45"/>
      <c r="BF47" s="48" t="s">
        <v>23</v>
      </c>
      <c r="BG47" s="86"/>
      <c r="BH47" s="30">
        <f t="shared" si="37"/>
        <v>3</v>
      </c>
      <c r="BI47" s="90">
        <f t="shared" si="45"/>
        <v>36.75</v>
      </c>
      <c r="BJ47" s="151"/>
      <c r="BK47" s="96"/>
      <c r="BL47" s="107" t="s">
        <v>23</v>
      </c>
      <c r="BM47" s="125"/>
      <c r="BN47" s="77" t="s">
        <v>23</v>
      </c>
      <c r="BO47" s="125"/>
      <c r="BP47" s="77" t="s">
        <v>23</v>
      </c>
      <c r="BQ47" s="45"/>
      <c r="BR47" s="48" t="s">
        <v>23</v>
      </c>
      <c r="BS47" s="86"/>
      <c r="BT47" s="30">
        <f t="shared" si="38"/>
        <v>3</v>
      </c>
      <c r="BU47" s="90">
        <f t="shared" si="46"/>
        <v>36.75</v>
      </c>
      <c r="BV47" s="151"/>
      <c r="BW47" s="96"/>
      <c r="BX47" s="107" t="s">
        <v>23</v>
      </c>
      <c r="BY47" s="125"/>
      <c r="BZ47" s="77" t="s">
        <v>23</v>
      </c>
      <c r="CA47" s="125"/>
      <c r="CB47" s="77" t="s">
        <v>23</v>
      </c>
      <c r="CC47" s="45"/>
      <c r="CD47" s="48" t="s">
        <v>23</v>
      </c>
      <c r="CE47" s="86"/>
      <c r="CF47" s="30">
        <f t="shared" si="39"/>
        <v>3</v>
      </c>
      <c r="CG47" s="90">
        <f t="shared" ref="CG47:CG69" si="48">AVERAGE(BX47:BZ47,BL47:BN47,BA47:BC47,AO47:AQ47,AD47:AF47,U47:W47)</f>
        <v>71</v>
      </c>
      <c r="CH47" s="151"/>
      <c r="CI47" s="96"/>
      <c r="CJ47" s="107" t="s">
        <v>23</v>
      </c>
      <c r="CK47" s="125"/>
      <c r="CL47" s="77" t="s">
        <v>23</v>
      </c>
      <c r="CM47" s="125"/>
      <c r="CN47" s="77" t="s">
        <v>23</v>
      </c>
      <c r="CO47" s="45"/>
      <c r="CP47" s="48" t="s">
        <v>23</v>
      </c>
      <c r="CQ47" s="22" t="s">
        <v>121</v>
      </c>
      <c r="CR47" s="86"/>
      <c r="CS47" s="30">
        <f t="shared" si="40"/>
        <v>3</v>
      </c>
      <c r="CT47" s="141">
        <f t="shared" si="41"/>
        <v>36.75</v>
      </c>
    </row>
    <row r="48" spans="1:98" ht="13.5" customHeight="1">
      <c r="A48" s="86"/>
      <c r="B48" s="81" t="s">
        <v>139</v>
      </c>
      <c r="C48" s="92" t="s">
        <v>196</v>
      </c>
      <c r="D48" s="92" t="s">
        <v>197</v>
      </c>
      <c r="E48" s="48">
        <v>67401</v>
      </c>
      <c r="F48" s="42" t="s">
        <v>87</v>
      </c>
      <c r="G48" s="159" t="s">
        <v>271</v>
      </c>
      <c r="I48" s="48">
        <v>40</v>
      </c>
      <c r="J48" s="40"/>
      <c r="K48" s="15">
        <v>36</v>
      </c>
      <c r="L48" s="86"/>
      <c r="M48" s="131">
        <f t="shared" si="32"/>
        <v>76</v>
      </c>
      <c r="N48" s="87"/>
      <c r="O48" s="30">
        <v>0</v>
      </c>
      <c r="P48" s="26">
        <f t="shared" si="33"/>
        <v>38</v>
      </c>
      <c r="Q48" s="149"/>
      <c r="R48" s="49" t="s">
        <v>23</v>
      </c>
      <c r="S48" s="86"/>
      <c r="T48" s="16" t="s">
        <v>23</v>
      </c>
      <c r="U48" s="86"/>
      <c r="V48" s="77">
        <f t="shared" si="34"/>
        <v>0</v>
      </c>
      <c r="W48" s="87"/>
      <c r="X48" s="108">
        <f>SUM(O48)</f>
        <v>0</v>
      </c>
      <c r="Z48" s="39">
        <f t="shared" si="24"/>
        <v>0</v>
      </c>
      <c r="AA48" s="26">
        <f t="shared" si="42"/>
        <v>38</v>
      </c>
      <c r="AB48" s="151"/>
      <c r="AC48" s="15" t="s">
        <v>23</v>
      </c>
      <c r="AD48" s="29"/>
      <c r="AE48" s="77" t="s">
        <v>23</v>
      </c>
      <c r="AF48" s="86"/>
      <c r="AG48" s="15" t="s">
        <v>23</v>
      </c>
      <c r="AH48" s="87"/>
      <c r="AI48" s="133" t="s">
        <v>23</v>
      </c>
      <c r="AK48" s="30">
        <f t="shared" si="35"/>
        <v>0</v>
      </c>
      <c r="AL48" s="26">
        <f t="shared" si="43"/>
        <v>38</v>
      </c>
      <c r="AM48" s="151"/>
      <c r="AO48" s="48" t="s">
        <v>23</v>
      </c>
      <c r="AP48" s="45"/>
      <c r="AQ48" s="15" t="s">
        <v>23</v>
      </c>
      <c r="AR48" s="45"/>
      <c r="AS48" s="46" t="s">
        <v>272</v>
      </c>
      <c r="AT48" s="45"/>
      <c r="AU48" s="48" t="s">
        <v>23</v>
      </c>
      <c r="AW48" s="30">
        <f t="shared" si="36"/>
        <v>0</v>
      </c>
      <c r="AX48" s="33">
        <f t="shared" si="44"/>
        <v>38</v>
      </c>
      <c r="AY48" s="149"/>
      <c r="AZ48" s="107" t="s">
        <v>23</v>
      </c>
      <c r="BA48" s="125"/>
      <c r="BB48" s="77" t="s">
        <v>23</v>
      </c>
      <c r="BC48" s="40"/>
      <c r="BD48" s="48">
        <f t="shared" si="47"/>
        <v>0</v>
      </c>
      <c r="BE48" s="45"/>
      <c r="BF48" s="48" t="s">
        <v>23</v>
      </c>
      <c r="BG48" s="86"/>
      <c r="BH48" s="30">
        <f t="shared" si="37"/>
        <v>0</v>
      </c>
      <c r="BI48" s="38">
        <f t="shared" si="45"/>
        <v>38</v>
      </c>
      <c r="BJ48" s="151"/>
      <c r="BL48" s="107" t="s">
        <v>23</v>
      </c>
      <c r="BM48" s="125"/>
      <c r="BN48" s="77" t="s">
        <v>23</v>
      </c>
      <c r="BO48" s="125"/>
      <c r="BP48" s="77" t="s">
        <v>23</v>
      </c>
      <c r="BQ48" s="45"/>
      <c r="BR48" s="48" t="s">
        <v>23</v>
      </c>
      <c r="BT48" s="30">
        <f t="shared" si="38"/>
        <v>0</v>
      </c>
      <c r="BU48" s="90">
        <f t="shared" si="46"/>
        <v>38</v>
      </c>
      <c r="BV48" s="151"/>
      <c r="BX48" s="107" t="s">
        <v>23</v>
      </c>
      <c r="BY48" s="125"/>
      <c r="BZ48" s="77" t="s">
        <v>23</v>
      </c>
      <c r="CA48" s="125"/>
      <c r="CB48" s="77" t="s">
        <v>23</v>
      </c>
      <c r="CC48" s="45"/>
      <c r="CD48" s="48" t="s">
        <v>23</v>
      </c>
      <c r="CF48" s="30">
        <f t="shared" si="39"/>
        <v>0</v>
      </c>
      <c r="CG48" s="90">
        <f t="shared" si="48"/>
        <v>0</v>
      </c>
      <c r="CH48" s="151"/>
      <c r="CJ48" s="107" t="s">
        <v>23</v>
      </c>
      <c r="CK48" s="125"/>
      <c r="CL48" s="77" t="s">
        <v>23</v>
      </c>
      <c r="CM48" s="125"/>
      <c r="CN48" s="77" t="s">
        <v>23</v>
      </c>
      <c r="CO48" s="45"/>
      <c r="CP48" s="48" t="s">
        <v>23</v>
      </c>
      <c r="CQ48" s="22" t="s">
        <v>271</v>
      </c>
      <c r="CS48" s="30">
        <f t="shared" si="40"/>
        <v>0</v>
      </c>
      <c r="CT48" s="141">
        <f t="shared" si="41"/>
        <v>38</v>
      </c>
    </row>
    <row r="49" spans="1:98" ht="13.5" customHeight="1">
      <c r="A49" s="43"/>
      <c r="B49" s="81" t="s">
        <v>140</v>
      </c>
      <c r="C49" s="44" t="s">
        <v>224</v>
      </c>
      <c r="D49" s="44" t="s">
        <v>197</v>
      </c>
      <c r="E49" s="17">
        <v>67230</v>
      </c>
      <c r="F49" s="19" t="s">
        <v>185</v>
      </c>
      <c r="G49" s="159" t="s">
        <v>121</v>
      </c>
      <c r="H49" s="85"/>
      <c r="I49" s="48">
        <v>38</v>
      </c>
      <c r="J49" s="40"/>
      <c r="K49" s="15">
        <v>39</v>
      </c>
      <c r="L49" s="86"/>
      <c r="M49" s="131">
        <f t="shared" si="32"/>
        <v>77</v>
      </c>
      <c r="N49" s="87"/>
      <c r="O49" s="30">
        <v>0</v>
      </c>
      <c r="P49" s="88">
        <f t="shared" si="33"/>
        <v>38.5</v>
      </c>
      <c r="Q49" s="151"/>
      <c r="R49" s="49" t="s">
        <v>23</v>
      </c>
      <c r="S49" s="86"/>
      <c r="T49" s="16" t="s">
        <v>23</v>
      </c>
      <c r="U49" s="86"/>
      <c r="V49" s="77">
        <f t="shared" si="34"/>
        <v>0</v>
      </c>
      <c r="W49" s="87"/>
      <c r="X49" s="108">
        <f>SUM(O49)</f>
        <v>0</v>
      </c>
      <c r="Y49" s="88"/>
      <c r="Z49" s="39">
        <f t="shared" si="24"/>
        <v>0</v>
      </c>
      <c r="AA49" s="45">
        <f t="shared" si="42"/>
        <v>38.5</v>
      </c>
      <c r="AB49" s="149"/>
      <c r="AC49" s="15" t="s">
        <v>23</v>
      </c>
      <c r="AD49" s="29"/>
      <c r="AE49" s="77" t="s">
        <v>23</v>
      </c>
      <c r="AF49" s="86"/>
      <c r="AG49" s="15" t="s">
        <v>23</v>
      </c>
      <c r="AH49" s="87"/>
      <c r="AI49" s="126" t="s">
        <v>23</v>
      </c>
      <c r="AJ49" s="88"/>
      <c r="AK49" s="30">
        <f t="shared" si="35"/>
        <v>0</v>
      </c>
      <c r="AL49" s="26">
        <f t="shared" si="43"/>
        <v>38.5</v>
      </c>
      <c r="AM49" s="149"/>
      <c r="AN49" s="96"/>
      <c r="AO49" s="48" t="s">
        <v>23</v>
      </c>
      <c r="AP49" s="45"/>
      <c r="AQ49" s="15" t="s">
        <v>23</v>
      </c>
      <c r="AR49" s="45"/>
      <c r="AS49" s="46" t="s">
        <v>272</v>
      </c>
      <c r="AT49" s="45"/>
      <c r="AU49" s="48" t="s">
        <v>23</v>
      </c>
      <c r="AW49" s="30">
        <f t="shared" si="36"/>
        <v>0</v>
      </c>
      <c r="AX49" s="33">
        <f t="shared" si="44"/>
        <v>38.5</v>
      </c>
      <c r="AY49" s="151"/>
      <c r="AZ49" s="107" t="s">
        <v>23</v>
      </c>
      <c r="BA49" s="125"/>
      <c r="BB49" s="77" t="s">
        <v>23</v>
      </c>
      <c r="BC49" s="40"/>
      <c r="BD49" s="48">
        <f t="shared" si="47"/>
        <v>0</v>
      </c>
      <c r="BE49" s="45"/>
      <c r="BF49" s="48" t="s">
        <v>23</v>
      </c>
      <c r="BG49" s="86"/>
      <c r="BH49" s="30">
        <f t="shared" si="37"/>
        <v>0</v>
      </c>
      <c r="BI49" s="90">
        <f t="shared" si="45"/>
        <v>38.5</v>
      </c>
      <c r="BJ49" s="149"/>
      <c r="BK49" s="96"/>
      <c r="BL49" s="107" t="s">
        <v>23</v>
      </c>
      <c r="BM49" s="125"/>
      <c r="BN49" s="77" t="s">
        <v>23</v>
      </c>
      <c r="BO49" s="125"/>
      <c r="BP49" s="77" t="s">
        <v>23</v>
      </c>
      <c r="BQ49" s="45"/>
      <c r="BR49" s="48" t="s">
        <v>23</v>
      </c>
      <c r="BS49" s="86"/>
      <c r="BT49" s="30">
        <f t="shared" si="38"/>
        <v>0</v>
      </c>
      <c r="BU49" s="90">
        <f t="shared" si="46"/>
        <v>38.5</v>
      </c>
      <c r="BV49" s="149"/>
      <c r="BW49" s="96"/>
      <c r="BX49" s="107" t="s">
        <v>23</v>
      </c>
      <c r="BY49" s="125"/>
      <c r="BZ49" s="77" t="s">
        <v>23</v>
      </c>
      <c r="CA49" s="125"/>
      <c r="CB49" s="77" t="s">
        <v>23</v>
      </c>
      <c r="CC49" s="45"/>
      <c r="CD49" s="48" t="s">
        <v>23</v>
      </c>
      <c r="CE49" s="86"/>
      <c r="CF49" s="30">
        <f t="shared" si="39"/>
        <v>0</v>
      </c>
      <c r="CG49" s="90">
        <f t="shared" si="48"/>
        <v>0</v>
      </c>
      <c r="CH49" s="149"/>
      <c r="CI49" s="96"/>
      <c r="CJ49" s="107" t="s">
        <v>23</v>
      </c>
      <c r="CK49" s="125"/>
      <c r="CL49" s="77" t="s">
        <v>23</v>
      </c>
      <c r="CM49" s="125"/>
      <c r="CN49" s="77" t="s">
        <v>23</v>
      </c>
      <c r="CO49" s="45"/>
      <c r="CP49" s="48" t="s">
        <v>23</v>
      </c>
      <c r="CQ49" s="22" t="s">
        <v>121</v>
      </c>
      <c r="CR49" s="86"/>
      <c r="CS49" s="30">
        <f t="shared" si="40"/>
        <v>0</v>
      </c>
      <c r="CT49" s="141">
        <f t="shared" si="41"/>
        <v>38.5</v>
      </c>
    </row>
    <row r="50" spans="1:98" ht="13.5" customHeight="1">
      <c r="B50" s="81" t="s">
        <v>141</v>
      </c>
      <c r="C50" s="44" t="s">
        <v>184</v>
      </c>
      <c r="D50" s="44" t="s">
        <v>57</v>
      </c>
      <c r="E50" s="169">
        <v>67323</v>
      </c>
      <c r="F50" s="19" t="s">
        <v>185</v>
      </c>
      <c r="G50" s="159" t="s">
        <v>294</v>
      </c>
      <c r="H50" s="85"/>
      <c r="I50" s="16">
        <v>40</v>
      </c>
      <c r="J50" s="86"/>
      <c r="K50" s="16">
        <v>51</v>
      </c>
      <c r="L50" s="86"/>
      <c r="M50" s="131">
        <f t="shared" si="32"/>
        <v>91</v>
      </c>
      <c r="N50" s="87"/>
      <c r="O50" s="30">
        <v>0</v>
      </c>
      <c r="P50" s="26">
        <f t="shared" si="33"/>
        <v>45.5</v>
      </c>
      <c r="Q50" s="150"/>
      <c r="R50" s="49" t="s">
        <v>23</v>
      </c>
      <c r="S50" s="86"/>
      <c r="T50" s="16" t="s">
        <v>23</v>
      </c>
      <c r="U50" s="86"/>
      <c r="V50" s="77">
        <f t="shared" si="34"/>
        <v>0</v>
      </c>
      <c r="W50" s="87"/>
      <c r="X50" s="108">
        <f>SUM(O50)</f>
        <v>0</v>
      </c>
      <c r="Y50" s="88"/>
      <c r="Z50" s="39">
        <f t="shared" si="24"/>
        <v>0</v>
      </c>
      <c r="AA50" s="26">
        <f t="shared" si="42"/>
        <v>45.5</v>
      </c>
      <c r="AB50" s="151"/>
      <c r="AC50" s="15" t="s">
        <v>23</v>
      </c>
      <c r="AD50" s="29"/>
      <c r="AE50" s="77" t="s">
        <v>23</v>
      </c>
      <c r="AF50" s="86"/>
      <c r="AG50" s="15" t="s">
        <v>23</v>
      </c>
      <c r="AH50" s="87"/>
      <c r="AI50" s="133" t="s">
        <v>23</v>
      </c>
      <c r="AJ50" s="88"/>
      <c r="AK50" s="30">
        <f t="shared" si="35"/>
        <v>0</v>
      </c>
      <c r="AL50" s="26">
        <f t="shared" si="43"/>
        <v>45.5</v>
      </c>
      <c r="AM50" s="151"/>
      <c r="AN50" s="95"/>
      <c r="AO50" s="48" t="s">
        <v>23</v>
      </c>
      <c r="AP50" s="45"/>
      <c r="AQ50" s="15" t="s">
        <v>23</v>
      </c>
      <c r="AR50" s="45"/>
      <c r="AS50" s="46" t="s">
        <v>272</v>
      </c>
      <c r="AT50" s="45"/>
      <c r="AU50" s="48" t="s">
        <v>23</v>
      </c>
      <c r="AV50" s="86"/>
      <c r="AW50" s="30">
        <f t="shared" si="36"/>
        <v>0</v>
      </c>
      <c r="AX50" s="33">
        <f t="shared" si="44"/>
        <v>45.5</v>
      </c>
      <c r="AY50" s="150"/>
      <c r="AZ50" s="107" t="s">
        <v>23</v>
      </c>
      <c r="BA50" s="125"/>
      <c r="BB50" s="77" t="s">
        <v>23</v>
      </c>
      <c r="BC50" s="40"/>
      <c r="BD50" s="48">
        <f t="shared" si="47"/>
        <v>0</v>
      </c>
      <c r="BE50" s="45"/>
      <c r="BF50" s="48" t="s">
        <v>23</v>
      </c>
      <c r="BG50" s="86"/>
      <c r="BH50" s="30">
        <f t="shared" si="37"/>
        <v>0</v>
      </c>
      <c r="BI50" s="38">
        <f t="shared" si="45"/>
        <v>45.5</v>
      </c>
      <c r="BJ50" s="151"/>
      <c r="BK50" s="96"/>
      <c r="BL50" s="107" t="s">
        <v>23</v>
      </c>
      <c r="BM50" s="125"/>
      <c r="BN50" s="77" t="s">
        <v>23</v>
      </c>
      <c r="BO50" s="125"/>
      <c r="BP50" s="77" t="s">
        <v>23</v>
      </c>
      <c r="BQ50" s="45"/>
      <c r="BR50" s="48" t="s">
        <v>23</v>
      </c>
      <c r="BS50" s="86"/>
      <c r="BT50" s="30">
        <f t="shared" si="38"/>
        <v>0</v>
      </c>
      <c r="BU50" s="90">
        <f t="shared" si="46"/>
        <v>45.5</v>
      </c>
      <c r="BV50" s="151"/>
      <c r="BW50" s="96"/>
      <c r="BX50" s="107" t="s">
        <v>23</v>
      </c>
      <c r="BY50" s="125"/>
      <c r="BZ50" s="77" t="s">
        <v>23</v>
      </c>
      <c r="CA50" s="125"/>
      <c r="CB50" s="77" t="s">
        <v>23</v>
      </c>
      <c r="CC50" s="45"/>
      <c r="CD50" s="48" t="s">
        <v>23</v>
      </c>
      <c r="CE50" s="86"/>
      <c r="CF50" s="30">
        <f t="shared" si="39"/>
        <v>0</v>
      </c>
      <c r="CG50" s="90">
        <f t="shared" si="48"/>
        <v>0</v>
      </c>
      <c r="CH50" s="151"/>
      <c r="CI50" s="96"/>
      <c r="CJ50" s="107" t="s">
        <v>23</v>
      </c>
      <c r="CK50" s="125"/>
      <c r="CL50" s="77" t="s">
        <v>23</v>
      </c>
      <c r="CM50" s="125"/>
      <c r="CN50" s="77" t="s">
        <v>23</v>
      </c>
      <c r="CO50" s="45"/>
      <c r="CP50" s="48" t="s">
        <v>23</v>
      </c>
      <c r="CQ50" s="22" t="s">
        <v>121</v>
      </c>
      <c r="CR50" s="86"/>
      <c r="CS50" s="30">
        <f t="shared" si="40"/>
        <v>0</v>
      </c>
      <c r="CT50" s="141">
        <f t="shared" si="41"/>
        <v>45.5</v>
      </c>
    </row>
    <row r="51" spans="1:98" ht="13.5" customHeight="1">
      <c r="B51" s="81" t="s">
        <v>166</v>
      </c>
      <c r="C51" s="84" t="s">
        <v>53</v>
      </c>
      <c r="D51" s="84" t="s">
        <v>162</v>
      </c>
      <c r="E51" s="17">
        <v>67430</v>
      </c>
      <c r="F51" s="18" t="s">
        <v>31</v>
      </c>
      <c r="G51" s="160" t="s">
        <v>271</v>
      </c>
      <c r="H51" s="91"/>
      <c r="I51" s="48">
        <v>37</v>
      </c>
      <c r="J51" s="40"/>
      <c r="K51" s="15">
        <v>37</v>
      </c>
      <c r="L51" s="86"/>
      <c r="M51" s="131">
        <f t="shared" si="32"/>
        <v>74</v>
      </c>
      <c r="N51" s="87"/>
      <c r="O51" s="30">
        <v>0</v>
      </c>
      <c r="P51" s="26">
        <f t="shared" si="33"/>
        <v>37</v>
      </c>
      <c r="Q51" s="151"/>
      <c r="R51" s="49">
        <v>59</v>
      </c>
      <c r="S51" s="86"/>
      <c r="T51" s="16">
        <v>43</v>
      </c>
      <c r="U51" s="86"/>
      <c r="V51" s="77">
        <f t="shared" si="34"/>
        <v>102</v>
      </c>
      <c r="W51" s="87"/>
      <c r="X51" s="108">
        <v>0</v>
      </c>
      <c r="Y51" s="88"/>
      <c r="Z51" s="39">
        <f t="shared" si="24"/>
        <v>0</v>
      </c>
      <c r="AA51" s="45">
        <f t="shared" si="42"/>
        <v>44</v>
      </c>
      <c r="AB51" s="161"/>
      <c r="AC51" s="15" t="s">
        <v>23</v>
      </c>
      <c r="AD51" s="29"/>
      <c r="AE51" s="77" t="s">
        <v>23</v>
      </c>
      <c r="AF51" s="86"/>
      <c r="AG51" s="15" t="s">
        <v>23</v>
      </c>
      <c r="AH51" s="87"/>
      <c r="AI51" s="133" t="s">
        <v>23</v>
      </c>
      <c r="AJ51" s="88"/>
      <c r="AK51" s="30">
        <f t="shared" si="35"/>
        <v>0</v>
      </c>
      <c r="AL51" s="26">
        <f t="shared" si="43"/>
        <v>44</v>
      </c>
      <c r="AM51" s="149"/>
      <c r="AN51" s="96"/>
      <c r="AO51" s="48" t="s">
        <v>23</v>
      </c>
      <c r="AP51" s="45"/>
      <c r="AQ51" s="15" t="s">
        <v>23</v>
      </c>
      <c r="AR51" s="45"/>
      <c r="AS51" s="46" t="s">
        <v>272</v>
      </c>
      <c r="AT51" s="45"/>
      <c r="AU51" s="48" t="s">
        <v>23</v>
      </c>
      <c r="AV51" s="86"/>
      <c r="AW51" s="30">
        <f t="shared" si="36"/>
        <v>0</v>
      </c>
      <c r="AX51" s="33">
        <f t="shared" si="44"/>
        <v>44</v>
      </c>
      <c r="AY51" s="151"/>
      <c r="AZ51" s="107" t="s">
        <v>23</v>
      </c>
      <c r="BA51" s="125"/>
      <c r="BB51" s="77" t="s">
        <v>23</v>
      </c>
      <c r="BC51" s="40"/>
      <c r="BD51" s="48">
        <f t="shared" si="47"/>
        <v>0</v>
      </c>
      <c r="BE51" s="45"/>
      <c r="BF51" s="48" t="s">
        <v>23</v>
      </c>
      <c r="BG51" s="86"/>
      <c r="BH51" s="30">
        <f t="shared" si="37"/>
        <v>0</v>
      </c>
      <c r="BI51" s="90">
        <f t="shared" si="45"/>
        <v>44</v>
      </c>
      <c r="BJ51" s="149"/>
      <c r="BK51" s="96"/>
      <c r="BL51" s="107" t="s">
        <v>23</v>
      </c>
      <c r="BM51" s="125"/>
      <c r="BN51" s="77" t="s">
        <v>23</v>
      </c>
      <c r="BO51" s="125"/>
      <c r="BP51" s="77" t="s">
        <v>23</v>
      </c>
      <c r="BQ51" s="45"/>
      <c r="BR51" s="48" t="s">
        <v>23</v>
      </c>
      <c r="BS51" s="86"/>
      <c r="BT51" s="30">
        <f t="shared" si="38"/>
        <v>0</v>
      </c>
      <c r="BU51" s="90">
        <f t="shared" si="46"/>
        <v>44</v>
      </c>
      <c r="BV51" s="149"/>
      <c r="BW51" s="96"/>
      <c r="BX51" s="107" t="s">
        <v>23</v>
      </c>
      <c r="BY51" s="125"/>
      <c r="BZ51" s="77" t="s">
        <v>23</v>
      </c>
      <c r="CA51" s="125"/>
      <c r="CB51" s="77" t="s">
        <v>23</v>
      </c>
      <c r="CC51" s="45"/>
      <c r="CD51" s="48" t="s">
        <v>23</v>
      </c>
      <c r="CE51" s="86"/>
      <c r="CF51" s="30">
        <f t="shared" si="39"/>
        <v>0</v>
      </c>
      <c r="CG51" s="90">
        <f t="shared" si="48"/>
        <v>102</v>
      </c>
      <c r="CH51" s="149"/>
      <c r="CI51" s="96"/>
      <c r="CJ51" s="107" t="s">
        <v>23</v>
      </c>
      <c r="CK51" s="125"/>
      <c r="CL51" s="77" t="s">
        <v>23</v>
      </c>
      <c r="CM51" s="125"/>
      <c r="CN51" s="77" t="s">
        <v>23</v>
      </c>
      <c r="CO51" s="45"/>
      <c r="CP51" s="48" t="s">
        <v>23</v>
      </c>
      <c r="CQ51" s="22" t="s">
        <v>271</v>
      </c>
      <c r="CR51" s="86"/>
      <c r="CS51" s="30">
        <f t="shared" si="40"/>
        <v>0</v>
      </c>
      <c r="CT51" s="141">
        <f t="shared" si="41"/>
        <v>44</v>
      </c>
    </row>
    <row r="52" spans="1:98" ht="13.5" customHeight="1">
      <c r="A52" s="86"/>
      <c r="B52" s="81" t="s">
        <v>218</v>
      </c>
      <c r="C52" s="84" t="s">
        <v>35</v>
      </c>
      <c r="D52" s="84" t="s">
        <v>91</v>
      </c>
      <c r="E52" s="17">
        <v>37750</v>
      </c>
      <c r="F52" s="18" t="s">
        <v>31</v>
      </c>
      <c r="G52" s="159" t="s">
        <v>159</v>
      </c>
      <c r="H52" s="85"/>
      <c r="I52" s="48" t="s">
        <v>23</v>
      </c>
      <c r="J52" s="40"/>
      <c r="K52" s="16" t="s">
        <v>23</v>
      </c>
      <c r="L52" s="86"/>
      <c r="M52" s="131">
        <f t="shared" si="32"/>
        <v>0</v>
      </c>
      <c r="N52" s="87"/>
      <c r="O52" s="30" t="s">
        <v>23</v>
      </c>
      <c r="P52" s="26" t="e">
        <f t="shared" si="33"/>
        <v>#DIV/0!</v>
      </c>
      <c r="Q52" s="151"/>
      <c r="R52" s="49" t="s">
        <v>23</v>
      </c>
      <c r="S52" s="86"/>
      <c r="T52" s="16" t="s">
        <v>23</v>
      </c>
      <c r="U52" s="86"/>
      <c r="V52" s="77">
        <f t="shared" si="34"/>
        <v>0</v>
      </c>
      <c r="W52" s="87"/>
      <c r="X52" s="108">
        <f t="shared" ref="X52:X69" si="49">SUM(O52)</f>
        <v>0</v>
      </c>
      <c r="Y52" s="88"/>
      <c r="Z52" s="39">
        <f t="shared" si="24"/>
        <v>0</v>
      </c>
      <c r="AA52" s="26" t="e">
        <f t="shared" si="42"/>
        <v>#DIV/0!</v>
      </c>
      <c r="AB52" s="89"/>
      <c r="AC52" s="15" t="s">
        <v>23</v>
      </c>
      <c r="AD52" s="29"/>
      <c r="AE52" s="77" t="s">
        <v>23</v>
      </c>
      <c r="AF52" s="86"/>
      <c r="AG52" s="15" t="s">
        <v>23</v>
      </c>
      <c r="AH52" s="87"/>
      <c r="AI52" s="126" t="s">
        <v>23</v>
      </c>
      <c r="AJ52" s="88"/>
      <c r="AK52" s="30">
        <f t="shared" si="35"/>
        <v>0</v>
      </c>
      <c r="AL52" s="26" t="e">
        <f t="shared" si="43"/>
        <v>#DIV/0!</v>
      </c>
      <c r="AM52" s="89"/>
      <c r="AN52" s="96"/>
      <c r="AO52" s="48" t="s">
        <v>23</v>
      </c>
      <c r="AP52" s="45"/>
      <c r="AQ52" s="15" t="s">
        <v>23</v>
      </c>
      <c r="AR52" s="45"/>
      <c r="AS52" s="46" t="s">
        <v>272</v>
      </c>
      <c r="AT52" s="45"/>
      <c r="AU52" s="48" t="s">
        <v>23</v>
      </c>
      <c r="AV52" s="86"/>
      <c r="AW52" s="30">
        <f t="shared" si="36"/>
        <v>0</v>
      </c>
      <c r="AX52" s="33" t="e">
        <f t="shared" si="44"/>
        <v>#DIV/0!</v>
      </c>
      <c r="AY52" s="151"/>
      <c r="AZ52" s="107" t="s">
        <v>23</v>
      </c>
      <c r="BA52" s="125"/>
      <c r="BB52" s="77" t="s">
        <v>23</v>
      </c>
      <c r="BC52" s="40"/>
      <c r="BD52" s="48">
        <f t="shared" si="47"/>
        <v>0</v>
      </c>
      <c r="BE52" s="45"/>
      <c r="BF52" s="48" t="s">
        <v>23</v>
      </c>
      <c r="BG52" s="86"/>
      <c r="BH52" s="30">
        <f t="shared" si="37"/>
        <v>0</v>
      </c>
      <c r="BI52" s="90" t="e">
        <f t="shared" si="45"/>
        <v>#DIV/0!</v>
      </c>
      <c r="BJ52" s="21"/>
      <c r="BK52" s="96"/>
      <c r="BL52" s="107" t="s">
        <v>23</v>
      </c>
      <c r="BM52" s="125"/>
      <c r="BN52" s="77" t="s">
        <v>23</v>
      </c>
      <c r="BO52" s="125"/>
      <c r="BP52" s="77" t="s">
        <v>23</v>
      </c>
      <c r="BQ52" s="45"/>
      <c r="BR52" s="48" t="s">
        <v>23</v>
      </c>
      <c r="BS52" s="86"/>
      <c r="BT52" s="30">
        <f t="shared" si="38"/>
        <v>0</v>
      </c>
      <c r="BU52" s="90" t="e">
        <f t="shared" si="46"/>
        <v>#DIV/0!</v>
      </c>
      <c r="BV52" s="21"/>
      <c r="BW52" s="96"/>
      <c r="BX52" s="107" t="s">
        <v>23</v>
      </c>
      <c r="BY52" s="125"/>
      <c r="BZ52" s="77" t="s">
        <v>23</v>
      </c>
      <c r="CA52" s="125"/>
      <c r="CB52" s="77" t="s">
        <v>23</v>
      </c>
      <c r="CC52" s="45"/>
      <c r="CD52" s="48" t="s">
        <v>23</v>
      </c>
      <c r="CE52" s="86"/>
      <c r="CF52" s="30">
        <f t="shared" si="39"/>
        <v>0</v>
      </c>
      <c r="CG52" s="90">
        <f t="shared" si="48"/>
        <v>0</v>
      </c>
      <c r="CH52" s="21"/>
      <c r="CI52" s="96"/>
      <c r="CJ52" s="107" t="s">
        <v>23</v>
      </c>
      <c r="CK52" s="125"/>
      <c r="CL52" s="77" t="s">
        <v>23</v>
      </c>
      <c r="CM52" s="125"/>
      <c r="CN52" s="77" t="s">
        <v>23</v>
      </c>
      <c r="CO52" s="45"/>
      <c r="CP52" s="48" t="s">
        <v>23</v>
      </c>
      <c r="CQ52" s="22" t="s">
        <v>159</v>
      </c>
      <c r="CR52" s="86"/>
      <c r="CS52" s="30">
        <f t="shared" si="40"/>
        <v>0</v>
      </c>
      <c r="CT52" s="141" t="e">
        <f t="shared" si="41"/>
        <v>#DIV/0!</v>
      </c>
    </row>
    <row r="53" spans="1:98" s="86" customFormat="1" ht="13.5" customHeight="1">
      <c r="A53" s="43"/>
      <c r="B53" s="81" t="s">
        <v>219</v>
      </c>
      <c r="C53" s="84" t="s">
        <v>172</v>
      </c>
      <c r="D53" s="44" t="s">
        <v>175</v>
      </c>
      <c r="E53" s="17">
        <v>32105</v>
      </c>
      <c r="F53" s="18" t="s">
        <v>167</v>
      </c>
      <c r="G53" s="160" t="s">
        <v>121</v>
      </c>
      <c r="H53" s="4"/>
      <c r="I53" s="16" t="s">
        <v>23</v>
      </c>
      <c r="K53" s="16" t="s">
        <v>23</v>
      </c>
      <c r="M53" s="131">
        <f t="shared" si="32"/>
        <v>0</v>
      </c>
      <c r="N53" s="87"/>
      <c r="O53" s="30" t="s">
        <v>23</v>
      </c>
      <c r="P53" s="88" t="e">
        <f t="shared" si="33"/>
        <v>#DIV/0!</v>
      </c>
      <c r="Q53" s="153"/>
      <c r="R53" s="49" t="s">
        <v>23</v>
      </c>
      <c r="T53" s="16" t="s">
        <v>23</v>
      </c>
      <c r="V53" s="77">
        <f t="shared" si="34"/>
        <v>0</v>
      </c>
      <c r="W53" s="87"/>
      <c r="X53" s="108">
        <f t="shared" si="49"/>
        <v>0</v>
      </c>
      <c r="Y53" s="88"/>
      <c r="Z53" s="39">
        <f t="shared" si="24"/>
        <v>0</v>
      </c>
      <c r="AA53" s="45" t="e">
        <f t="shared" si="42"/>
        <v>#DIV/0!</v>
      </c>
      <c r="AB53" s="149"/>
      <c r="AC53" s="15" t="s">
        <v>23</v>
      </c>
      <c r="AD53" s="29"/>
      <c r="AE53" s="77" t="s">
        <v>23</v>
      </c>
      <c r="AG53" s="15" t="s">
        <v>23</v>
      </c>
      <c r="AH53" s="87"/>
      <c r="AI53" s="133" t="s">
        <v>23</v>
      </c>
      <c r="AJ53" s="88"/>
      <c r="AK53" s="30">
        <f t="shared" si="35"/>
        <v>0</v>
      </c>
      <c r="AL53" s="26" t="e">
        <f t="shared" si="43"/>
        <v>#DIV/0!</v>
      </c>
      <c r="AM53" s="149"/>
      <c r="AN53" s="109"/>
      <c r="AO53" s="48" t="s">
        <v>23</v>
      </c>
      <c r="AP53" s="45"/>
      <c r="AQ53" s="15" t="s">
        <v>23</v>
      </c>
      <c r="AR53" s="45"/>
      <c r="AS53" s="46" t="s">
        <v>272</v>
      </c>
      <c r="AT53" s="45"/>
      <c r="AU53" s="48" t="s">
        <v>23</v>
      </c>
      <c r="AW53" s="30">
        <f t="shared" si="36"/>
        <v>0</v>
      </c>
      <c r="AX53" s="33" t="e">
        <f t="shared" si="44"/>
        <v>#DIV/0!</v>
      </c>
      <c r="AY53" s="153"/>
      <c r="AZ53" s="107" t="s">
        <v>23</v>
      </c>
      <c r="BA53" s="125"/>
      <c r="BB53" s="77" t="s">
        <v>23</v>
      </c>
      <c r="BC53" s="40"/>
      <c r="BD53" s="48">
        <f t="shared" si="47"/>
        <v>0</v>
      </c>
      <c r="BE53" s="45"/>
      <c r="BF53" s="48" t="s">
        <v>23</v>
      </c>
      <c r="BH53" s="30">
        <f t="shared" si="37"/>
        <v>0</v>
      </c>
      <c r="BI53" s="90" t="e">
        <f t="shared" si="45"/>
        <v>#DIV/0!</v>
      </c>
      <c r="BJ53" s="149"/>
      <c r="BK53" s="96"/>
      <c r="BL53" s="107" t="s">
        <v>23</v>
      </c>
      <c r="BM53" s="125"/>
      <c r="BN53" s="77" t="s">
        <v>23</v>
      </c>
      <c r="BO53" s="125"/>
      <c r="BP53" s="77" t="s">
        <v>23</v>
      </c>
      <c r="BQ53" s="45"/>
      <c r="BR53" s="48" t="s">
        <v>23</v>
      </c>
      <c r="BT53" s="30">
        <f t="shared" si="38"/>
        <v>0</v>
      </c>
      <c r="BU53" s="90" t="e">
        <f t="shared" si="46"/>
        <v>#DIV/0!</v>
      </c>
      <c r="BV53" s="149"/>
      <c r="BW53" s="96"/>
      <c r="BX53" s="107" t="s">
        <v>23</v>
      </c>
      <c r="BY53" s="125"/>
      <c r="BZ53" s="77" t="s">
        <v>23</v>
      </c>
      <c r="CA53" s="125"/>
      <c r="CB53" s="77" t="s">
        <v>23</v>
      </c>
      <c r="CC53" s="45"/>
      <c r="CD53" s="48" t="s">
        <v>23</v>
      </c>
      <c r="CF53" s="30">
        <f t="shared" si="39"/>
        <v>0</v>
      </c>
      <c r="CG53" s="90">
        <f t="shared" si="48"/>
        <v>0</v>
      </c>
      <c r="CH53" s="149"/>
      <c r="CI53" s="96"/>
      <c r="CJ53" s="107" t="s">
        <v>23</v>
      </c>
      <c r="CK53" s="125"/>
      <c r="CL53" s="77" t="s">
        <v>23</v>
      </c>
      <c r="CM53" s="125"/>
      <c r="CN53" s="77" t="s">
        <v>23</v>
      </c>
      <c r="CO53" s="45"/>
      <c r="CP53" s="48" t="s">
        <v>23</v>
      </c>
      <c r="CQ53" s="22" t="s">
        <v>121</v>
      </c>
      <c r="CS53" s="30">
        <f t="shared" si="40"/>
        <v>0</v>
      </c>
      <c r="CT53" s="141" t="e">
        <f t="shared" si="41"/>
        <v>#DIV/0!</v>
      </c>
    </row>
    <row r="54" spans="1:98" s="43" customFormat="1" ht="13.5" customHeight="1">
      <c r="B54" s="81" t="s">
        <v>220</v>
      </c>
      <c r="C54" s="84" t="s">
        <v>168</v>
      </c>
      <c r="D54" s="84" t="s">
        <v>169</v>
      </c>
      <c r="E54" s="17">
        <v>64989</v>
      </c>
      <c r="F54" s="18" t="s">
        <v>167</v>
      </c>
      <c r="G54" s="160" t="s">
        <v>121</v>
      </c>
      <c r="H54" s="91"/>
      <c r="I54" s="48" t="s">
        <v>23</v>
      </c>
      <c r="J54" s="40"/>
      <c r="K54" s="16" t="s">
        <v>23</v>
      </c>
      <c r="L54" s="86"/>
      <c r="M54" s="131">
        <f t="shared" si="32"/>
        <v>0</v>
      </c>
      <c r="N54" s="87"/>
      <c r="O54" s="30" t="s">
        <v>23</v>
      </c>
      <c r="P54" s="26" t="e">
        <f t="shared" si="33"/>
        <v>#DIV/0!</v>
      </c>
      <c r="Q54" s="150"/>
      <c r="R54" s="49" t="s">
        <v>23</v>
      </c>
      <c r="S54" s="86"/>
      <c r="T54" s="16" t="s">
        <v>23</v>
      </c>
      <c r="U54" s="86"/>
      <c r="V54" s="77">
        <f t="shared" si="34"/>
        <v>0</v>
      </c>
      <c r="W54" s="87"/>
      <c r="X54" s="108">
        <f t="shared" si="49"/>
        <v>0</v>
      </c>
      <c r="Y54" s="88"/>
      <c r="Z54" s="39">
        <f t="shared" si="24"/>
        <v>0</v>
      </c>
      <c r="AA54" s="26" t="e">
        <f t="shared" si="42"/>
        <v>#DIV/0!</v>
      </c>
      <c r="AB54" s="150"/>
      <c r="AC54" s="15" t="s">
        <v>23</v>
      </c>
      <c r="AD54" s="29"/>
      <c r="AE54" s="77" t="s">
        <v>23</v>
      </c>
      <c r="AF54" s="86"/>
      <c r="AG54" s="15" t="s">
        <v>23</v>
      </c>
      <c r="AH54" s="87"/>
      <c r="AI54" s="126" t="s">
        <v>23</v>
      </c>
      <c r="AJ54" s="88"/>
      <c r="AK54" s="30">
        <f t="shared" si="35"/>
        <v>0</v>
      </c>
      <c r="AL54" s="26" t="e">
        <f t="shared" si="43"/>
        <v>#DIV/0!</v>
      </c>
      <c r="AM54" s="150"/>
      <c r="AN54" s="95"/>
      <c r="AO54" s="48" t="s">
        <v>23</v>
      </c>
      <c r="AP54" s="45"/>
      <c r="AQ54" s="15" t="s">
        <v>23</v>
      </c>
      <c r="AR54" s="45"/>
      <c r="AS54" s="46" t="s">
        <v>272</v>
      </c>
      <c r="AT54" s="45"/>
      <c r="AU54" s="48" t="s">
        <v>23</v>
      </c>
      <c r="AV54"/>
      <c r="AW54" s="30">
        <f t="shared" si="36"/>
        <v>0</v>
      </c>
      <c r="AX54" s="33" t="e">
        <f t="shared" si="44"/>
        <v>#DIV/0!</v>
      </c>
      <c r="AY54" s="150"/>
      <c r="AZ54" s="107" t="s">
        <v>23</v>
      </c>
      <c r="BA54" s="125"/>
      <c r="BB54" s="77" t="s">
        <v>23</v>
      </c>
      <c r="BC54" s="40"/>
      <c r="BD54" s="48">
        <f t="shared" si="47"/>
        <v>0</v>
      </c>
      <c r="BE54" s="45"/>
      <c r="BF54" s="48" t="s">
        <v>23</v>
      </c>
      <c r="BG54" s="86"/>
      <c r="BH54" s="30">
        <f t="shared" si="37"/>
        <v>0</v>
      </c>
      <c r="BI54" s="90" t="e">
        <f t="shared" si="45"/>
        <v>#DIV/0!</v>
      </c>
      <c r="BJ54" s="150"/>
      <c r="BK54" s="96"/>
      <c r="BL54" s="107" t="s">
        <v>23</v>
      </c>
      <c r="BM54" s="125"/>
      <c r="BN54" s="77" t="s">
        <v>23</v>
      </c>
      <c r="BO54" s="125"/>
      <c r="BP54" s="77" t="s">
        <v>23</v>
      </c>
      <c r="BQ54" s="45"/>
      <c r="BR54" s="48" t="s">
        <v>23</v>
      </c>
      <c r="BS54" s="86"/>
      <c r="BT54" s="30">
        <f t="shared" si="38"/>
        <v>0</v>
      </c>
      <c r="BU54" s="90" t="e">
        <f t="shared" si="46"/>
        <v>#DIV/0!</v>
      </c>
      <c r="BV54" s="150"/>
      <c r="BW54" s="96"/>
      <c r="BX54" s="107" t="s">
        <v>23</v>
      </c>
      <c r="BY54" s="125"/>
      <c r="BZ54" s="77" t="s">
        <v>23</v>
      </c>
      <c r="CA54" s="125"/>
      <c r="CB54" s="77" t="s">
        <v>23</v>
      </c>
      <c r="CC54" s="45"/>
      <c r="CD54" s="48" t="s">
        <v>23</v>
      </c>
      <c r="CE54" s="86"/>
      <c r="CF54" s="30">
        <f t="shared" si="39"/>
        <v>0</v>
      </c>
      <c r="CG54" s="90">
        <f t="shared" si="48"/>
        <v>0</v>
      </c>
      <c r="CH54" s="150"/>
      <c r="CI54" s="96"/>
      <c r="CJ54" s="107" t="s">
        <v>23</v>
      </c>
      <c r="CK54" s="125"/>
      <c r="CL54" s="77" t="s">
        <v>23</v>
      </c>
      <c r="CM54" s="125"/>
      <c r="CN54" s="77" t="s">
        <v>23</v>
      </c>
      <c r="CO54" s="45"/>
      <c r="CP54" s="48" t="s">
        <v>23</v>
      </c>
      <c r="CQ54" s="22" t="s">
        <v>121</v>
      </c>
      <c r="CR54" s="86"/>
      <c r="CS54" s="30">
        <f t="shared" si="40"/>
        <v>0</v>
      </c>
      <c r="CT54" s="141" t="e">
        <f t="shared" si="41"/>
        <v>#DIV/0!</v>
      </c>
    </row>
    <row r="55" spans="1:98" s="86" customFormat="1" ht="13.5" customHeight="1">
      <c r="B55" s="81" t="s">
        <v>221</v>
      </c>
      <c r="C55" s="44" t="s">
        <v>236</v>
      </c>
      <c r="D55" s="44" t="s">
        <v>229</v>
      </c>
      <c r="E55" s="17">
        <v>45189</v>
      </c>
      <c r="F55" s="19" t="s">
        <v>238</v>
      </c>
      <c r="G55" s="159" t="s">
        <v>121</v>
      </c>
      <c r="H55" s="85"/>
      <c r="I55" s="48" t="s">
        <v>23</v>
      </c>
      <c r="J55" s="40"/>
      <c r="K55" s="16" t="s">
        <v>23</v>
      </c>
      <c r="M55" s="131">
        <f t="shared" si="32"/>
        <v>0</v>
      </c>
      <c r="N55" s="87"/>
      <c r="O55" s="30" t="s">
        <v>23</v>
      </c>
      <c r="P55" s="26" t="e">
        <f t="shared" si="33"/>
        <v>#DIV/0!</v>
      </c>
      <c r="Q55" s="151"/>
      <c r="R55" s="49" t="s">
        <v>23</v>
      </c>
      <c r="T55" s="16" t="s">
        <v>23</v>
      </c>
      <c r="V55" s="77">
        <f t="shared" si="34"/>
        <v>0</v>
      </c>
      <c r="W55" s="87"/>
      <c r="X55" s="108">
        <f t="shared" si="49"/>
        <v>0</v>
      </c>
      <c r="Y55" s="88"/>
      <c r="Z55" s="39">
        <f t="shared" si="24"/>
        <v>0</v>
      </c>
      <c r="AA55" s="45" t="e">
        <f t="shared" si="42"/>
        <v>#DIV/0!</v>
      </c>
      <c r="AB55" s="150"/>
      <c r="AC55" s="15" t="s">
        <v>23</v>
      </c>
      <c r="AD55" s="29"/>
      <c r="AE55" s="77" t="s">
        <v>23</v>
      </c>
      <c r="AG55" s="15" t="s">
        <v>23</v>
      </c>
      <c r="AH55" s="87"/>
      <c r="AI55" s="133" t="s">
        <v>23</v>
      </c>
      <c r="AJ55" s="88"/>
      <c r="AK55" s="30">
        <f t="shared" si="35"/>
        <v>0</v>
      </c>
      <c r="AL55" s="26" t="e">
        <f t="shared" si="43"/>
        <v>#DIV/0!</v>
      </c>
      <c r="AM55" s="150"/>
      <c r="AN55" s="96"/>
      <c r="AO55" s="48" t="s">
        <v>23</v>
      </c>
      <c r="AP55" s="45"/>
      <c r="AQ55" s="15" t="s">
        <v>23</v>
      </c>
      <c r="AR55" s="45"/>
      <c r="AS55" s="46" t="s">
        <v>272</v>
      </c>
      <c r="AT55" s="45"/>
      <c r="AU55" s="48" t="s">
        <v>23</v>
      </c>
      <c r="AW55" s="30">
        <f t="shared" si="36"/>
        <v>0</v>
      </c>
      <c r="AX55" s="33" t="e">
        <f t="shared" si="44"/>
        <v>#DIV/0!</v>
      </c>
      <c r="AY55" s="151"/>
      <c r="AZ55" s="107" t="s">
        <v>23</v>
      </c>
      <c r="BA55" s="125"/>
      <c r="BB55" s="77" t="s">
        <v>23</v>
      </c>
      <c r="BC55" s="40"/>
      <c r="BD55" s="48">
        <f t="shared" si="47"/>
        <v>0</v>
      </c>
      <c r="BE55" s="45"/>
      <c r="BF55" s="48" t="s">
        <v>23</v>
      </c>
      <c r="BH55" s="30">
        <f t="shared" si="37"/>
        <v>0</v>
      </c>
      <c r="BI55" s="90" t="e">
        <f t="shared" si="45"/>
        <v>#DIV/0!</v>
      </c>
      <c r="BJ55" s="150"/>
      <c r="BK55" s="95"/>
      <c r="BL55" s="107" t="s">
        <v>23</v>
      </c>
      <c r="BM55" s="125"/>
      <c r="BN55" s="77" t="s">
        <v>23</v>
      </c>
      <c r="BO55" s="125"/>
      <c r="BP55" s="77" t="s">
        <v>23</v>
      </c>
      <c r="BQ55" s="45"/>
      <c r="BR55" s="48" t="s">
        <v>23</v>
      </c>
      <c r="BT55" s="30">
        <f t="shared" si="38"/>
        <v>0</v>
      </c>
      <c r="BU55" s="90" t="e">
        <f t="shared" si="46"/>
        <v>#DIV/0!</v>
      </c>
      <c r="BV55" s="150"/>
      <c r="BW55" s="95"/>
      <c r="BX55" s="107" t="s">
        <v>23</v>
      </c>
      <c r="BY55" s="125"/>
      <c r="BZ55" s="77" t="s">
        <v>23</v>
      </c>
      <c r="CA55" s="125"/>
      <c r="CB55" s="77" t="s">
        <v>23</v>
      </c>
      <c r="CC55" s="45"/>
      <c r="CD55" s="48" t="s">
        <v>23</v>
      </c>
      <c r="CF55" s="30">
        <f t="shared" si="39"/>
        <v>0</v>
      </c>
      <c r="CG55" s="90">
        <f t="shared" si="48"/>
        <v>0</v>
      </c>
      <c r="CH55" s="150"/>
      <c r="CI55" s="95"/>
      <c r="CJ55" s="107" t="s">
        <v>23</v>
      </c>
      <c r="CK55" s="125"/>
      <c r="CL55" s="77" t="s">
        <v>23</v>
      </c>
      <c r="CM55" s="125"/>
      <c r="CN55" s="77" t="s">
        <v>23</v>
      </c>
      <c r="CO55" s="45"/>
      <c r="CP55" s="48" t="s">
        <v>23</v>
      </c>
      <c r="CQ55" s="22" t="s">
        <v>121</v>
      </c>
      <c r="CS55" s="30">
        <f t="shared" si="40"/>
        <v>0</v>
      </c>
      <c r="CT55" s="141" t="e">
        <f t="shared" si="41"/>
        <v>#DIV/0!</v>
      </c>
    </row>
    <row r="56" spans="1:98" s="43" customFormat="1" ht="13.5" customHeight="1">
      <c r="A56" s="86"/>
      <c r="B56" s="81" t="s">
        <v>222</v>
      </c>
      <c r="C56" s="44" t="s">
        <v>204</v>
      </c>
      <c r="D56" s="44" t="s">
        <v>205</v>
      </c>
      <c r="E56" s="169">
        <v>44728</v>
      </c>
      <c r="F56" s="18" t="s">
        <v>60</v>
      </c>
      <c r="G56" s="160" t="s">
        <v>121</v>
      </c>
      <c r="H56" s="91"/>
      <c r="I56" s="48" t="s">
        <v>23</v>
      </c>
      <c r="J56" s="40"/>
      <c r="K56" s="16" t="s">
        <v>23</v>
      </c>
      <c r="L56" s="86"/>
      <c r="M56" s="131">
        <f t="shared" si="32"/>
        <v>0</v>
      </c>
      <c r="N56" s="87"/>
      <c r="O56" s="30" t="s">
        <v>23</v>
      </c>
      <c r="P56" s="88" t="e">
        <f t="shared" si="33"/>
        <v>#DIV/0!</v>
      </c>
      <c r="Q56" s="150"/>
      <c r="R56" s="49" t="s">
        <v>23</v>
      </c>
      <c r="S56" s="86"/>
      <c r="T56" s="16" t="s">
        <v>23</v>
      </c>
      <c r="U56" s="86"/>
      <c r="V56" s="77">
        <f t="shared" si="34"/>
        <v>0</v>
      </c>
      <c r="W56" s="87"/>
      <c r="X56" s="108">
        <f t="shared" si="49"/>
        <v>0</v>
      </c>
      <c r="Y56" s="88"/>
      <c r="Z56" s="39">
        <f t="shared" si="24"/>
        <v>0</v>
      </c>
      <c r="AA56" s="45" t="e">
        <f t="shared" si="42"/>
        <v>#DIV/0!</v>
      </c>
      <c r="AB56" s="149"/>
      <c r="AC56" s="15" t="s">
        <v>23</v>
      </c>
      <c r="AD56" s="29"/>
      <c r="AE56" s="77" t="s">
        <v>23</v>
      </c>
      <c r="AF56" s="86"/>
      <c r="AG56" s="15" t="s">
        <v>23</v>
      </c>
      <c r="AH56" s="87"/>
      <c r="AI56" s="169" t="s">
        <v>23</v>
      </c>
      <c r="AJ56" s="88"/>
      <c r="AK56" s="30">
        <f t="shared" si="35"/>
        <v>0</v>
      </c>
      <c r="AL56" s="26" t="e">
        <f t="shared" si="43"/>
        <v>#DIV/0!</v>
      </c>
      <c r="AM56" s="149"/>
      <c r="AN56" s="95"/>
      <c r="AO56" s="48" t="s">
        <v>23</v>
      </c>
      <c r="AP56" s="45"/>
      <c r="AQ56" s="15" t="s">
        <v>23</v>
      </c>
      <c r="AR56" s="45"/>
      <c r="AS56" s="46" t="s">
        <v>272</v>
      </c>
      <c r="AT56" s="45"/>
      <c r="AU56" s="48" t="s">
        <v>23</v>
      </c>
      <c r="AV56" s="86"/>
      <c r="AW56" s="30">
        <f t="shared" si="36"/>
        <v>0</v>
      </c>
      <c r="AX56" s="33" t="e">
        <f t="shared" si="44"/>
        <v>#DIV/0!</v>
      </c>
      <c r="AY56" s="150"/>
      <c r="AZ56" s="107" t="s">
        <v>23</v>
      </c>
      <c r="BA56" s="125"/>
      <c r="BB56" s="77" t="s">
        <v>23</v>
      </c>
      <c r="BC56" s="40"/>
      <c r="BD56" s="48">
        <f t="shared" si="47"/>
        <v>0</v>
      </c>
      <c r="BE56" s="45"/>
      <c r="BF56" s="48" t="s">
        <v>23</v>
      </c>
      <c r="BG56" s="86"/>
      <c r="BH56" s="30">
        <f t="shared" si="37"/>
        <v>0</v>
      </c>
      <c r="BI56" s="90" t="e">
        <f t="shared" si="45"/>
        <v>#DIV/0!</v>
      </c>
      <c r="BJ56" s="149"/>
      <c r="BK56" s="95"/>
      <c r="BL56" s="107" t="s">
        <v>23</v>
      </c>
      <c r="BM56" s="125"/>
      <c r="BN56" s="77" t="s">
        <v>23</v>
      </c>
      <c r="BO56" s="125"/>
      <c r="BP56" s="77" t="s">
        <v>23</v>
      </c>
      <c r="BQ56" s="45"/>
      <c r="BR56" s="48" t="s">
        <v>23</v>
      </c>
      <c r="BS56" s="86"/>
      <c r="BT56" s="30">
        <f t="shared" si="38"/>
        <v>0</v>
      </c>
      <c r="BU56" s="90" t="e">
        <f t="shared" si="46"/>
        <v>#DIV/0!</v>
      </c>
      <c r="BV56" s="149"/>
      <c r="BW56" s="95"/>
      <c r="BX56" s="107" t="s">
        <v>23</v>
      </c>
      <c r="BY56" s="125"/>
      <c r="BZ56" s="77" t="s">
        <v>23</v>
      </c>
      <c r="CA56" s="125"/>
      <c r="CB56" s="77" t="s">
        <v>23</v>
      </c>
      <c r="CC56" s="45"/>
      <c r="CD56" s="48" t="s">
        <v>23</v>
      </c>
      <c r="CE56" s="86"/>
      <c r="CF56" s="30">
        <f t="shared" si="39"/>
        <v>0</v>
      </c>
      <c r="CG56" s="90">
        <f t="shared" si="48"/>
        <v>0</v>
      </c>
      <c r="CH56" s="149"/>
      <c r="CI56" s="95"/>
      <c r="CJ56" s="107" t="s">
        <v>23</v>
      </c>
      <c r="CK56" s="125"/>
      <c r="CL56" s="77" t="s">
        <v>23</v>
      </c>
      <c r="CM56" s="125"/>
      <c r="CN56" s="77" t="s">
        <v>23</v>
      </c>
      <c r="CO56" s="45"/>
      <c r="CP56" s="48" t="s">
        <v>23</v>
      </c>
      <c r="CQ56" s="22" t="s">
        <v>121</v>
      </c>
      <c r="CR56" s="86"/>
      <c r="CS56" s="30">
        <f t="shared" si="40"/>
        <v>0</v>
      </c>
      <c r="CT56" s="141" t="e">
        <f t="shared" si="41"/>
        <v>#DIV/0!</v>
      </c>
    </row>
    <row r="57" spans="1:98" s="43" customFormat="1" ht="13.5" customHeight="1">
      <c r="A57"/>
      <c r="B57" s="81" t="s">
        <v>223</v>
      </c>
      <c r="C57" s="92" t="s">
        <v>204</v>
      </c>
      <c r="D57" s="92" t="s">
        <v>197</v>
      </c>
      <c r="E57" s="48">
        <v>36567</v>
      </c>
      <c r="F57" s="42" t="s">
        <v>167</v>
      </c>
      <c r="G57" s="159" t="s">
        <v>121</v>
      </c>
      <c r="H57" s="102"/>
      <c r="I57" s="48" t="s">
        <v>23</v>
      </c>
      <c r="J57" s="40"/>
      <c r="K57" s="16" t="s">
        <v>23</v>
      </c>
      <c r="L57" s="86"/>
      <c r="M57" s="131">
        <f t="shared" si="32"/>
        <v>0</v>
      </c>
      <c r="N57" s="87"/>
      <c r="O57" s="30" t="s">
        <v>23</v>
      </c>
      <c r="P57" s="26" t="e">
        <f t="shared" si="33"/>
        <v>#DIV/0!</v>
      </c>
      <c r="Q57" s="149"/>
      <c r="R57" s="49" t="s">
        <v>23</v>
      </c>
      <c r="S57" s="86"/>
      <c r="T57" s="16" t="s">
        <v>23</v>
      </c>
      <c r="U57" s="86"/>
      <c r="V57" s="77">
        <f t="shared" si="34"/>
        <v>0</v>
      </c>
      <c r="W57" s="87"/>
      <c r="X57" s="108">
        <f t="shared" si="49"/>
        <v>0</v>
      </c>
      <c r="Y57"/>
      <c r="Z57" s="39">
        <f t="shared" si="24"/>
        <v>0</v>
      </c>
      <c r="AA57" s="26" t="e">
        <f t="shared" si="42"/>
        <v>#DIV/0!</v>
      </c>
      <c r="AB57" s="151"/>
      <c r="AC57" s="15" t="s">
        <v>23</v>
      </c>
      <c r="AD57" s="29"/>
      <c r="AE57" s="77" t="s">
        <v>23</v>
      </c>
      <c r="AF57" s="86"/>
      <c r="AG57" s="15" t="s">
        <v>23</v>
      </c>
      <c r="AH57" s="87"/>
      <c r="AI57" s="126" t="s">
        <v>23</v>
      </c>
      <c r="AJ57"/>
      <c r="AK57" s="30">
        <f t="shared" si="35"/>
        <v>0</v>
      </c>
      <c r="AL57" s="26" t="e">
        <f t="shared" si="43"/>
        <v>#DIV/0!</v>
      </c>
      <c r="AM57" s="151"/>
      <c r="AN57" s="69"/>
      <c r="AO57" s="48" t="s">
        <v>23</v>
      </c>
      <c r="AP57" s="45"/>
      <c r="AQ57" s="15" t="s">
        <v>23</v>
      </c>
      <c r="AR57" s="45"/>
      <c r="AS57" s="46" t="s">
        <v>272</v>
      </c>
      <c r="AT57" s="45"/>
      <c r="AU57" s="48" t="s">
        <v>23</v>
      </c>
      <c r="AV57" s="86"/>
      <c r="AW57" s="30">
        <f t="shared" si="36"/>
        <v>0</v>
      </c>
      <c r="AX57" s="33" t="e">
        <f t="shared" si="44"/>
        <v>#DIV/0!</v>
      </c>
      <c r="AY57" s="149"/>
      <c r="AZ57" s="107" t="s">
        <v>23</v>
      </c>
      <c r="BA57" s="125"/>
      <c r="BB57" s="77" t="s">
        <v>23</v>
      </c>
      <c r="BC57" s="40"/>
      <c r="BD57" s="48">
        <f t="shared" si="47"/>
        <v>0</v>
      </c>
      <c r="BE57" s="45"/>
      <c r="BF57" s="48" t="s">
        <v>23</v>
      </c>
      <c r="BG57" s="86"/>
      <c r="BH57" s="30">
        <f t="shared" si="37"/>
        <v>0</v>
      </c>
      <c r="BI57" s="38" t="e">
        <f t="shared" si="45"/>
        <v>#DIV/0!</v>
      </c>
      <c r="BJ57" s="151"/>
      <c r="BK57" s="109"/>
      <c r="BL57" s="107" t="s">
        <v>23</v>
      </c>
      <c r="BM57" s="125"/>
      <c r="BN57" s="77" t="s">
        <v>23</v>
      </c>
      <c r="BO57" s="125"/>
      <c r="BP57" s="77" t="s">
        <v>23</v>
      </c>
      <c r="BQ57" s="45"/>
      <c r="BR57" s="48" t="s">
        <v>23</v>
      </c>
      <c r="BS57" s="86"/>
      <c r="BT57" s="30">
        <f t="shared" si="38"/>
        <v>0</v>
      </c>
      <c r="BU57" s="90" t="e">
        <f t="shared" si="46"/>
        <v>#DIV/0!</v>
      </c>
      <c r="BV57" s="151"/>
      <c r="BW57" s="109"/>
      <c r="BX57" s="107" t="s">
        <v>23</v>
      </c>
      <c r="BY57" s="125"/>
      <c r="BZ57" s="77" t="s">
        <v>23</v>
      </c>
      <c r="CA57" s="125"/>
      <c r="CB57" s="77" t="s">
        <v>23</v>
      </c>
      <c r="CC57" s="45"/>
      <c r="CD57" s="48" t="s">
        <v>23</v>
      </c>
      <c r="CE57" s="86"/>
      <c r="CF57" s="30">
        <f t="shared" si="39"/>
        <v>0</v>
      </c>
      <c r="CG57" s="90">
        <f t="shared" si="48"/>
        <v>0</v>
      </c>
      <c r="CH57" s="151"/>
      <c r="CI57" s="109"/>
      <c r="CJ57" s="107" t="s">
        <v>23</v>
      </c>
      <c r="CK57" s="125"/>
      <c r="CL57" s="77" t="s">
        <v>23</v>
      </c>
      <c r="CM57" s="125"/>
      <c r="CN57" s="77" t="s">
        <v>23</v>
      </c>
      <c r="CO57" s="45"/>
      <c r="CP57" s="48" t="s">
        <v>23</v>
      </c>
      <c r="CQ57" s="22" t="s">
        <v>121</v>
      </c>
      <c r="CR57" s="86"/>
      <c r="CS57" s="30">
        <f t="shared" si="40"/>
        <v>0</v>
      </c>
      <c r="CT57" s="141" t="e">
        <f t="shared" si="41"/>
        <v>#DIV/0!</v>
      </c>
    </row>
    <row r="58" spans="1:98" s="86" customFormat="1" ht="13.5" customHeight="1">
      <c r="B58" s="81" t="s">
        <v>252</v>
      </c>
      <c r="C58" s="92" t="s">
        <v>194</v>
      </c>
      <c r="D58" s="92" t="s">
        <v>195</v>
      </c>
      <c r="E58" s="48">
        <v>66480</v>
      </c>
      <c r="F58" s="42" t="s">
        <v>185</v>
      </c>
      <c r="G58" s="159" t="s">
        <v>121</v>
      </c>
      <c r="H58" s="102"/>
      <c r="I58" s="48" t="s">
        <v>23</v>
      </c>
      <c r="J58" s="40"/>
      <c r="K58" s="16" t="s">
        <v>23</v>
      </c>
      <c r="M58" s="131">
        <f t="shared" si="32"/>
        <v>0</v>
      </c>
      <c r="N58" s="87"/>
      <c r="O58" s="30" t="s">
        <v>23</v>
      </c>
      <c r="P58" s="26" t="e">
        <f t="shared" si="33"/>
        <v>#DIV/0!</v>
      </c>
      <c r="Q58" s="149"/>
      <c r="R58" s="49" t="s">
        <v>23</v>
      </c>
      <c r="T58" s="16" t="s">
        <v>23</v>
      </c>
      <c r="V58" s="77">
        <f t="shared" si="34"/>
        <v>0</v>
      </c>
      <c r="W58" s="87"/>
      <c r="X58" s="108">
        <f t="shared" si="49"/>
        <v>0</v>
      </c>
      <c r="Y58"/>
      <c r="Z58" s="39">
        <f t="shared" si="24"/>
        <v>0</v>
      </c>
      <c r="AA58" s="45" t="e">
        <f t="shared" si="42"/>
        <v>#DIV/0!</v>
      </c>
      <c r="AB58" s="149"/>
      <c r="AC58" s="15" t="s">
        <v>23</v>
      </c>
      <c r="AD58" s="29"/>
      <c r="AE58" s="77" t="s">
        <v>23</v>
      </c>
      <c r="AG58" s="15" t="s">
        <v>23</v>
      </c>
      <c r="AH58" s="87"/>
      <c r="AI58" s="126" t="s">
        <v>23</v>
      </c>
      <c r="AJ58"/>
      <c r="AK58" s="30">
        <f t="shared" si="35"/>
        <v>0</v>
      </c>
      <c r="AL58" s="26" t="e">
        <f t="shared" si="43"/>
        <v>#DIV/0!</v>
      </c>
      <c r="AM58" s="149"/>
      <c r="AN58" s="69"/>
      <c r="AO58" s="48" t="s">
        <v>23</v>
      </c>
      <c r="AP58" s="45"/>
      <c r="AQ58" s="15" t="s">
        <v>23</v>
      </c>
      <c r="AR58" s="45"/>
      <c r="AS58" s="46" t="s">
        <v>272</v>
      </c>
      <c r="AT58" s="45"/>
      <c r="AU58" s="48" t="s">
        <v>23</v>
      </c>
      <c r="AW58" s="30">
        <f t="shared" si="36"/>
        <v>0</v>
      </c>
      <c r="AX58" s="33" t="e">
        <f t="shared" si="44"/>
        <v>#DIV/0!</v>
      </c>
      <c r="AY58" s="149"/>
      <c r="AZ58" s="107" t="s">
        <v>23</v>
      </c>
      <c r="BA58" s="125"/>
      <c r="BB58" s="77" t="s">
        <v>23</v>
      </c>
      <c r="BC58" s="40"/>
      <c r="BD58" s="48">
        <f t="shared" si="47"/>
        <v>0</v>
      </c>
      <c r="BE58" s="45"/>
      <c r="BF58" s="48" t="s">
        <v>23</v>
      </c>
      <c r="BH58" s="30">
        <f t="shared" si="37"/>
        <v>0</v>
      </c>
      <c r="BI58" s="90" t="e">
        <f t="shared" si="45"/>
        <v>#DIV/0!</v>
      </c>
      <c r="BJ58" s="149"/>
      <c r="BK58" s="95"/>
      <c r="BL58" s="107" t="s">
        <v>23</v>
      </c>
      <c r="BM58" s="125"/>
      <c r="BN58" s="77" t="s">
        <v>23</v>
      </c>
      <c r="BO58" s="125"/>
      <c r="BP58" s="77" t="s">
        <v>23</v>
      </c>
      <c r="BQ58" s="45"/>
      <c r="BR58" s="48" t="s">
        <v>23</v>
      </c>
      <c r="BT58" s="30">
        <f t="shared" si="38"/>
        <v>0</v>
      </c>
      <c r="BU58" s="90" t="e">
        <f t="shared" si="46"/>
        <v>#DIV/0!</v>
      </c>
      <c r="BV58" s="149"/>
      <c r="BW58" s="95"/>
      <c r="BX58" s="107" t="s">
        <v>23</v>
      </c>
      <c r="BY58" s="125"/>
      <c r="BZ58" s="77" t="s">
        <v>23</v>
      </c>
      <c r="CA58" s="125"/>
      <c r="CB58" s="77" t="s">
        <v>23</v>
      </c>
      <c r="CC58" s="45"/>
      <c r="CD58" s="48" t="s">
        <v>23</v>
      </c>
      <c r="CF58" s="30">
        <f t="shared" si="39"/>
        <v>0</v>
      </c>
      <c r="CG58" s="90">
        <f t="shared" si="48"/>
        <v>0</v>
      </c>
      <c r="CH58" s="149"/>
      <c r="CI58" s="95"/>
      <c r="CJ58" s="107" t="s">
        <v>23</v>
      </c>
      <c r="CK58" s="125"/>
      <c r="CL58" s="77" t="s">
        <v>23</v>
      </c>
      <c r="CM58" s="125"/>
      <c r="CN58" s="77" t="s">
        <v>23</v>
      </c>
      <c r="CO58" s="45"/>
      <c r="CP58" s="48" t="s">
        <v>23</v>
      </c>
      <c r="CQ58" s="22" t="s">
        <v>121</v>
      </c>
      <c r="CS58" s="30">
        <f t="shared" si="40"/>
        <v>0</v>
      </c>
      <c r="CT58" s="141" t="e">
        <f t="shared" si="41"/>
        <v>#DIV/0!</v>
      </c>
    </row>
    <row r="59" spans="1:98" s="86" customFormat="1" ht="13.5" customHeight="1">
      <c r="B59" s="81" t="s">
        <v>230</v>
      </c>
      <c r="C59" s="92" t="s">
        <v>190</v>
      </c>
      <c r="D59" s="92" t="s">
        <v>191</v>
      </c>
      <c r="E59" s="48">
        <v>35546</v>
      </c>
      <c r="F59" s="42" t="s">
        <v>167</v>
      </c>
      <c r="G59" s="159" t="s">
        <v>121</v>
      </c>
      <c r="H59" s="102"/>
      <c r="I59" s="48" t="s">
        <v>23</v>
      </c>
      <c r="J59" s="40"/>
      <c r="K59" s="16" t="s">
        <v>23</v>
      </c>
      <c r="M59" s="131">
        <f t="shared" si="32"/>
        <v>0</v>
      </c>
      <c r="N59" s="87"/>
      <c r="O59" s="30" t="s">
        <v>23</v>
      </c>
      <c r="P59" s="26" t="e">
        <f t="shared" si="33"/>
        <v>#DIV/0!</v>
      </c>
      <c r="Q59" s="149"/>
      <c r="R59" s="49" t="s">
        <v>23</v>
      </c>
      <c r="T59" s="16" t="s">
        <v>23</v>
      </c>
      <c r="V59" s="77">
        <f t="shared" si="34"/>
        <v>0</v>
      </c>
      <c r="W59" s="87"/>
      <c r="X59" s="108">
        <f t="shared" si="49"/>
        <v>0</v>
      </c>
      <c r="Y59"/>
      <c r="Z59" s="39">
        <f t="shared" si="24"/>
        <v>0</v>
      </c>
      <c r="AA59" s="26" t="e">
        <f t="shared" si="42"/>
        <v>#DIV/0!</v>
      </c>
      <c r="AB59" s="151"/>
      <c r="AC59" s="15" t="s">
        <v>23</v>
      </c>
      <c r="AD59" s="29"/>
      <c r="AE59" s="77" t="s">
        <v>23</v>
      </c>
      <c r="AG59" s="15" t="s">
        <v>23</v>
      </c>
      <c r="AH59" s="87"/>
      <c r="AI59" s="133" t="s">
        <v>23</v>
      </c>
      <c r="AJ59"/>
      <c r="AK59" s="30">
        <f t="shared" si="35"/>
        <v>0</v>
      </c>
      <c r="AL59" s="26" t="e">
        <f t="shared" si="43"/>
        <v>#DIV/0!</v>
      </c>
      <c r="AM59" s="151"/>
      <c r="AN59" s="69"/>
      <c r="AO59" s="48" t="s">
        <v>23</v>
      </c>
      <c r="AP59" s="45"/>
      <c r="AQ59" s="15" t="s">
        <v>23</v>
      </c>
      <c r="AR59" s="45"/>
      <c r="AS59" s="46" t="s">
        <v>272</v>
      </c>
      <c r="AT59" s="45"/>
      <c r="AU59" s="48" t="s">
        <v>23</v>
      </c>
      <c r="AW59" s="30">
        <f t="shared" si="36"/>
        <v>0</v>
      </c>
      <c r="AX59" s="33" t="e">
        <f t="shared" si="44"/>
        <v>#DIV/0!</v>
      </c>
      <c r="AY59" s="149"/>
      <c r="AZ59" s="107" t="s">
        <v>23</v>
      </c>
      <c r="BA59" s="125"/>
      <c r="BB59" s="77" t="s">
        <v>23</v>
      </c>
      <c r="BC59" s="40"/>
      <c r="BD59" s="48">
        <f t="shared" si="47"/>
        <v>0</v>
      </c>
      <c r="BE59" s="45"/>
      <c r="BF59" s="48" t="s">
        <v>23</v>
      </c>
      <c r="BH59" s="30">
        <f t="shared" si="37"/>
        <v>0</v>
      </c>
      <c r="BI59" s="90" t="e">
        <f t="shared" si="45"/>
        <v>#DIV/0!</v>
      </c>
      <c r="BJ59" s="151"/>
      <c r="BK59" s="96"/>
      <c r="BL59" s="107" t="s">
        <v>23</v>
      </c>
      <c r="BM59" s="125"/>
      <c r="BN59" s="77" t="s">
        <v>23</v>
      </c>
      <c r="BO59" s="125"/>
      <c r="BP59" s="77" t="s">
        <v>23</v>
      </c>
      <c r="BQ59" s="45"/>
      <c r="BR59" s="48" t="s">
        <v>23</v>
      </c>
      <c r="BT59" s="30">
        <f t="shared" si="38"/>
        <v>0</v>
      </c>
      <c r="BU59" s="90" t="e">
        <f t="shared" si="46"/>
        <v>#DIV/0!</v>
      </c>
      <c r="BV59" s="151"/>
      <c r="BW59" s="96"/>
      <c r="BX59" s="107" t="s">
        <v>23</v>
      </c>
      <c r="BY59" s="125"/>
      <c r="BZ59" s="77" t="s">
        <v>23</v>
      </c>
      <c r="CA59" s="125"/>
      <c r="CB59" s="77" t="s">
        <v>23</v>
      </c>
      <c r="CC59" s="45"/>
      <c r="CD59" s="48" t="s">
        <v>23</v>
      </c>
      <c r="CF59" s="30">
        <f t="shared" si="39"/>
        <v>0</v>
      </c>
      <c r="CG59" s="90">
        <f t="shared" si="48"/>
        <v>0</v>
      </c>
      <c r="CH59" s="151"/>
      <c r="CI59" s="96"/>
      <c r="CJ59" s="107" t="s">
        <v>23</v>
      </c>
      <c r="CK59" s="125"/>
      <c r="CL59" s="77" t="s">
        <v>23</v>
      </c>
      <c r="CM59" s="125"/>
      <c r="CN59" s="77" t="s">
        <v>23</v>
      </c>
      <c r="CO59" s="45"/>
      <c r="CP59" s="48" t="s">
        <v>23</v>
      </c>
      <c r="CQ59" s="22" t="s">
        <v>121</v>
      </c>
      <c r="CS59" s="30">
        <f t="shared" si="40"/>
        <v>0</v>
      </c>
      <c r="CT59" s="141" t="e">
        <f t="shared" si="41"/>
        <v>#DIV/0!</v>
      </c>
    </row>
    <row r="60" spans="1:98" s="43" customFormat="1" ht="13.5" customHeight="1">
      <c r="A60"/>
      <c r="B60" s="81" t="s">
        <v>231</v>
      </c>
      <c r="C60" s="92" t="s">
        <v>254</v>
      </c>
      <c r="D60" s="92" t="s">
        <v>191</v>
      </c>
      <c r="E60" s="48">
        <v>46031</v>
      </c>
      <c r="F60" s="42" t="s">
        <v>255</v>
      </c>
      <c r="G60" s="159" t="s">
        <v>121</v>
      </c>
      <c r="H60" s="102"/>
      <c r="I60" s="48" t="s">
        <v>23</v>
      </c>
      <c r="J60" s="40"/>
      <c r="K60" s="16" t="s">
        <v>23</v>
      </c>
      <c r="L60" s="86"/>
      <c r="M60" s="131">
        <f t="shared" si="32"/>
        <v>0</v>
      </c>
      <c r="N60" s="87"/>
      <c r="O60" s="30" t="s">
        <v>23</v>
      </c>
      <c r="P60" s="88" t="e">
        <f t="shared" si="33"/>
        <v>#DIV/0!</v>
      </c>
      <c r="Q60" s="151"/>
      <c r="R60" s="49" t="s">
        <v>23</v>
      </c>
      <c r="S60" s="86"/>
      <c r="T60" s="16" t="s">
        <v>23</v>
      </c>
      <c r="U60" s="86"/>
      <c r="V60" s="77">
        <f t="shared" si="34"/>
        <v>0</v>
      </c>
      <c r="W60" s="87"/>
      <c r="X60" s="108">
        <f t="shared" si="49"/>
        <v>0</v>
      </c>
      <c r="Y60" s="88"/>
      <c r="Z60" s="39">
        <f t="shared" si="24"/>
        <v>0</v>
      </c>
      <c r="AA60" s="45" t="e">
        <f t="shared" si="42"/>
        <v>#DIV/0!</v>
      </c>
      <c r="AB60" s="151"/>
      <c r="AC60" s="15" t="s">
        <v>23</v>
      </c>
      <c r="AD60" s="29"/>
      <c r="AE60" s="77" t="s">
        <v>23</v>
      </c>
      <c r="AF60" s="86"/>
      <c r="AG60" s="15" t="s">
        <v>23</v>
      </c>
      <c r="AH60" s="87"/>
      <c r="AI60" s="126" t="s">
        <v>23</v>
      </c>
      <c r="AJ60" s="88"/>
      <c r="AK60" s="30">
        <f t="shared" si="35"/>
        <v>0</v>
      </c>
      <c r="AL60" s="26" t="e">
        <f t="shared" si="43"/>
        <v>#DIV/0!</v>
      </c>
      <c r="AM60" s="151"/>
      <c r="AN60" s="69"/>
      <c r="AO60" s="48" t="s">
        <v>23</v>
      </c>
      <c r="AP60" s="45"/>
      <c r="AQ60" s="15" t="s">
        <v>23</v>
      </c>
      <c r="AR60" s="45"/>
      <c r="AS60" s="46" t="s">
        <v>272</v>
      </c>
      <c r="AT60" s="45"/>
      <c r="AU60" s="48" t="s">
        <v>23</v>
      </c>
      <c r="AV60" s="86"/>
      <c r="AW60" s="30">
        <f t="shared" si="36"/>
        <v>0</v>
      </c>
      <c r="AX60" s="33" t="e">
        <f t="shared" si="44"/>
        <v>#DIV/0!</v>
      </c>
      <c r="AY60" s="151"/>
      <c r="AZ60" s="107" t="s">
        <v>23</v>
      </c>
      <c r="BA60" s="125"/>
      <c r="BB60" s="77" t="s">
        <v>23</v>
      </c>
      <c r="BC60" s="40"/>
      <c r="BD60" s="48">
        <f t="shared" si="47"/>
        <v>0</v>
      </c>
      <c r="BE60" s="45"/>
      <c r="BF60" s="48" t="s">
        <v>23</v>
      </c>
      <c r="BG60" s="86"/>
      <c r="BH60" s="30">
        <f t="shared" si="37"/>
        <v>0</v>
      </c>
      <c r="BI60" s="90" t="e">
        <f t="shared" si="45"/>
        <v>#DIV/0!</v>
      </c>
      <c r="BJ60" s="151"/>
      <c r="BK60" s="69"/>
      <c r="BL60" s="107" t="s">
        <v>23</v>
      </c>
      <c r="BM60" s="125"/>
      <c r="BN60" s="77" t="s">
        <v>23</v>
      </c>
      <c r="BO60" s="125"/>
      <c r="BP60" s="77" t="s">
        <v>23</v>
      </c>
      <c r="BQ60" s="45"/>
      <c r="BR60" s="48" t="s">
        <v>23</v>
      </c>
      <c r="BS60"/>
      <c r="BT60" s="30">
        <f t="shared" si="38"/>
        <v>0</v>
      </c>
      <c r="BU60" s="90" t="e">
        <f t="shared" si="46"/>
        <v>#DIV/0!</v>
      </c>
      <c r="BV60" s="151"/>
      <c r="BW60" s="69"/>
      <c r="BX60" s="107" t="s">
        <v>23</v>
      </c>
      <c r="BY60" s="125"/>
      <c r="BZ60" s="77" t="s">
        <v>23</v>
      </c>
      <c r="CA60" s="125"/>
      <c r="CB60" s="77" t="s">
        <v>23</v>
      </c>
      <c r="CC60" s="45"/>
      <c r="CD60" s="48" t="s">
        <v>23</v>
      </c>
      <c r="CE60"/>
      <c r="CF60" s="30">
        <f t="shared" si="39"/>
        <v>0</v>
      </c>
      <c r="CG60" s="90">
        <f t="shared" si="48"/>
        <v>0</v>
      </c>
      <c r="CH60" s="151"/>
      <c r="CI60" s="69"/>
      <c r="CJ60" s="107" t="s">
        <v>23</v>
      </c>
      <c r="CK60" s="125"/>
      <c r="CL60" s="77" t="s">
        <v>23</v>
      </c>
      <c r="CM60" s="125"/>
      <c r="CN60" s="77" t="s">
        <v>23</v>
      </c>
      <c r="CO60" s="45"/>
      <c r="CP60" s="48" t="s">
        <v>23</v>
      </c>
      <c r="CQ60" s="22" t="s">
        <v>121</v>
      </c>
      <c r="CR60"/>
      <c r="CS60" s="30">
        <f t="shared" si="40"/>
        <v>0</v>
      </c>
      <c r="CT60" s="141" t="e">
        <f t="shared" si="41"/>
        <v>#DIV/0!</v>
      </c>
    </row>
    <row r="61" spans="1:98" s="86" customFormat="1" ht="13.5" customHeight="1">
      <c r="B61" s="81" t="s">
        <v>232</v>
      </c>
      <c r="C61" s="84" t="s">
        <v>49</v>
      </c>
      <c r="D61" s="84" t="s">
        <v>50</v>
      </c>
      <c r="E61" s="17">
        <v>66085</v>
      </c>
      <c r="F61" s="18" t="s">
        <v>31</v>
      </c>
      <c r="G61" s="160" t="s">
        <v>264</v>
      </c>
      <c r="H61" s="91"/>
      <c r="I61" s="48" t="s">
        <v>23</v>
      </c>
      <c r="J61" s="40"/>
      <c r="K61" s="16" t="s">
        <v>23</v>
      </c>
      <c r="M61" s="131">
        <f t="shared" si="32"/>
        <v>0</v>
      </c>
      <c r="N61" s="87"/>
      <c r="O61" s="30" t="s">
        <v>23</v>
      </c>
      <c r="P61" s="26" t="e">
        <f t="shared" si="33"/>
        <v>#DIV/0!</v>
      </c>
      <c r="Q61" s="150"/>
      <c r="R61" s="49" t="s">
        <v>23</v>
      </c>
      <c r="T61" s="16" t="s">
        <v>23</v>
      </c>
      <c r="V61" s="77">
        <f t="shared" si="34"/>
        <v>0</v>
      </c>
      <c r="W61" s="87"/>
      <c r="X61" s="108">
        <f t="shared" si="49"/>
        <v>0</v>
      </c>
      <c r="Y61" s="88"/>
      <c r="Z61" s="39">
        <f t="shared" si="24"/>
        <v>0</v>
      </c>
      <c r="AA61" s="26" t="e">
        <f t="shared" si="42"/>
        <v>#DIV/0!</v>
      </c>
      <c r="AB61" s="150"/>
      <c r="AC61" s="15" t="s">
        <v>23</v>
      </c>
      <c r="AD61" s="29"/>
      <c r="AE61" s="77" t="s">
        <v>23</v>
      </c>
      <c r="AG61" s="15" t="s">
        <v>23</v>
      </c>
      <c r="AH61" s="87"/>
      <c r="AI61" s="126" t="s">
        <v>23</v>
      </c>
      <c r="AJ61" s="88"/>
      <c r="AK61" s="30">
        <f t="shared" si="35"/>
        <v>0</v>
      </c>
      <c r="AL61" s="26" t="e">
        <f t="shared" si="43"/>
        <v>#DIV/0!</v>
      </c>
      <c r="AM61" s="150"/>
      <c r="AN61" s="95"/>
      <c r="AO61" s="48" t="s">
        <v>23</v>
      </c>
      <c r="AP61" s="45"/>
      <c r="AQ61" s="15" t="s">
        <v>23</v>
      </c>
      <c r="AR61" s="45"/>
      <c r="AS61" s="46" t="s">
        <v>272</v>
      </c>
      <c r="AT61" s="45"/>
      <c r="AU61" s="48" t="s">
        <v>23</v>
      </c>
      <c r="AW61" s="30">
        <f t="shared" si="36"/>
        <v>0</v>
      </c>
      <c r="AX61" s="33" t="e">
        <f t="shared" si="44"/>
        <v>#DIV/0!</v>
      </c>
      <c r="AY61" s="150"/>
      <c r="AZ61" s="107" t="s">
        <v>23</v>
      </c>
      <c r="BA61" s="125"/>
      <c r="BB61" s="77" t="s">
        <v>23</v>
      </c>
      <c r="BC61" s="40"/>
      <c r="BD61" s="48">
        <f t="shared" si="47"/>
        <v>0</v>
      </c>
      <c r="BE61" s="45"/>
      <c r="BF61" s="48" t="s">
        <v>23</v>
      </c>
      <c r="BH61" s="30">
        <f t="shared" si="37"/>
        <v>0</v>
      </c>
      <c r="BI61" s="90" t="e">
        <f t="shared" si="45"/>
        <v>#DIV/0!</v>
      </c>
      <c r="BJ61" s="150"/>
      <c r="BK61" s="96"/>
      <c r="BL61" s="107" t="s">
        <v>23</v>
      </c>
      <c r="BM61" s="125"/>
      <c r="BN61" s="77" t="s">
        <v>23</v>
      </c>
      <c r="BO61" s="125"/>
      <c r="BP61" s="77" t="s">
        <v>23</v>
      </c>
      <c r="BQ61" s="45"/>
      <c r="BR61" s="48" t="s">
        <v>23</v>
      </c>
      <c r="BT61" s="30">
        <f t="shared" si="38"/>
        <v>0</v>
      </c>
      <c r="BU61" s="90" t="e">
        <f t="shared" si="46"/>
        <v>#DIV/0!</v>
      </c>
      <c r="BV61" s="150"/>
      <c r="BW61" s="96"/>
      <c r="BX61" s="107" t="s">
        <v>23</v>
      </c>
      <c r="BY61" s="125"/>
      <c r="BZ61" s="77" t="s">
        <v>23</v>
      </c>
      <c r="CA61" s="125"/>
      <c r="CB61" s="77" t="s">
        <v>23</v>
      </c>
      <c r="CC61" s="45"/>
      <c r="CD61" s="48" t="s">
        <v>23</v>
      </c>
      <c r="CF61" s="30">
        <f t="shared" si="39"/>
        <v>0</v>
      </c>
      <c r="CG61" s="90">
        <f t="shared" si="48"/>
        <v>0</v>
      </c>
      <c r="CH61" s="150"/>
      <c r="CI61" s="96"/>
      <c r="CJ61" s="107" t="s">
        <v>23</v>
      </c>
      <c r="CK61" s="125"/>
      <c r="CL61" s="77" t="s">
        <v>23</v>
      </c>
      <c r="CM61" s="125"/>
      <c r="CN61" s="77" t="s">
        <v>23</v>
      </c>
      <c r="CO61" s="45"/>
      <c r="CP61" s="48" t="s">
        <v>23</v>
      </c>
      <c r="CQ61" s="22" t="s">
        <v>264</v>
      </c>
      <c r="CS61" s="30">
        <f t="shared" si="40"/>
        <v>0</v>
      </c>
      <c r="CT61" s="141" t="e">
        <f t="shared" si="41"/>
        <v>#DIV/0!</v>
      </c>
    </row>
    <row r="62" spans="1:98" s="43" customFormat="1" ht="13.5" customHeight="1">
      <c r="A62"/>
      <c r="B62" s="81" t="s">
        <v>233</v>
      </c>
      <c r="C62" s="92" t="s">
        <v>201</v>
      </c>
      <c r="D62" s="92" t="s">
        <v>202</v>
      </c>
      <c r="E62" s="48">
        <v>66184</v>
      </c>
      <c r="F62" s="42" t="s">
        <v>238</v>
      </c>
      <c r="G62" s="160" t="s">
        <v>295</v>
      </c>
      <c r="H62" s="102"/>
      <c r="I62" s="48" t="s">
        <v>23</v>
      </c>
      <c r="J62" s="40"/>
      <c r="K62" s="16" t="s">
        <v>23</v>
      </c>
      <c r="L62" s="86"/>
      <c r="M62" s="131">
        <f t="shared" si="32"/>
        <v>0</v>
      </c>
      <c r="N62" s="87"/>
      <c r="O62" s="30" t="s">
        <v>23</v>
      </c>
      <c r="P62" s="26" t="e">
        <f t="shared" si="33"/>
        <v>#DIV/0!</v>
      </c>
      <c r="Q62" s="149"/>
      <c r="R62" s="49" t="s">
        <v>23</v>
      </c>
      <c r="S62" s="86"/>
      <c r="T62" s="16" t="s">
        <v>23</v>
      </c>
      <c r="U62" s="86"/>
      <c r="V62" s="77">
        <f t="shared" si="34"/>
        <v>0</v>
      </c>
      <c r="W62" s="87"/>
      <c r="X62" s="108">
        <f t="shared" si="49"/>
        <v>0</v>
      </c>
      <c r="Y62"/>
      <c r="Z62" s="39">
        <f t="shared" si="24"/>
        <v>0</v>
      </c>
      <c r="AA62" s="45" t="e">
        <f t="shared" si="42"/>
        <v>#DIV/0!</v>
      </c>
      <c r="AB62" s="150"/>
      <c r="AC62" s="15" t="s">
        <v>23</v>
      </c>
      <c r="AD62" s="29"/>
      <c r="AE62" s="77" t="s">
        <v>23</v>
      </c>
      <c r="AF62" s="86"/>
      <c r="AG62" s="15" t="s">
        <v>23</v>
      </c>
      <c r="AH62" s="87"/>
      <c r="AI62" s="133" t="s">
        <v>23</v>
      </c>
      <c r="AJ62"/>
      <c r="AK62" s="30">
        <f t="shared" si="35"/>
        <v>0</v>
      </c>
      <c r="AL62" s="26" t="e">
        <f t="shared" si="43"/>
        <v>#DIV/0!</v>
      </c>
      <c r="AM62" s="150"/>
      <c r="AN62" s="69"/>
      <c r="AO62" s="48" t="s">
        <v>23</v>
      </c>
      <c r="AP62" s="45"/>
      <c r="AQ62" s="15" t="s">
        <v>23</v>
      </c>
      <c r="AR62" s="45"/>
      <c r="AS62" s="46" t="s">
        <v>272</v>
      </c>
      <c r="AT62" s="45"/>
      <c r="AU62" s="48" t="s">
        <v>23</v>
      </c>
      <c r="AV62" s="86"/>
      <c r="AW62" s="30">
        <f t="shared" si="36"/>
        <v>0</v>
      </c>
      <c r="AX62" s="33" t="e">
        <f t="shared" si="44"/>
        <v>#DIV/0!</v>
      </c>
      <c r="AY62" s="149"/>
      <c r="AZ62" s="107" t="s">
        <v>23</v>
      </c>
      <c r="BA62" s="125"/>
      <c r="BB62" s="77" t="s">
        <v>23</v>
      </c>
      <c r="BC62" s="40"/>
      <c r="BD62" s="48">
        <f t="shared" si="47"/>
        <v>0</v>
      </c>
      <c r="BE62" s="45"/>
      <c r="BF62" s="48" t="s">
        <v>23</v>
      </c>
      <c r="BG62" s="86"/>
      <c r="BH62" s="30">
        <f t="shared" si="37"/>
        <v>0</v>
      </c>
      <c r="BI62" s="90" t="e">
        <f t="shared" si="45"/>
        <v>#DIV/0!</v>
      </c>
      <c r="BJ62" s="150"/>
      <c r="BK62" s="69"/>
      <c r="BL62" s="107" t="s">
        <v>23</v>
      </c>
      <c r="BM62" s="125"/>
      <c r="BN62" s="77" t="s">
        <v>23</v>
      </c>
      <c r="BO62" s="125"/>
      <c r="BP62" s="77" t="s">
        <v>23</v>
      </c>
      <c r="BQ62" s="45"/>
      <c r="BR62" s="48" t="s">
        <v>23</v>
      </c>
      <c r="BS62"/>
      <c r="BT62" s="30">
        <f t="shared" si="38"/>
        <v>0</v>
      </c>
      <c r="BU62" s="90" t="e">
        <f t="shared" si="46"/>
        <v>#DIV/0!</v>
      </c>
      <c r="BV62" s="150"/>
      <c r="BW62" s="69"/>
      <c r="BX62" s="107" t="s">
        <v>23</v>
      </c>
      <c r="BY62" s="125"/>
      <c r="BZ62" s="77" t="s">
        <v>23</v>
      </c>
      <c r="CA62" s="125"/>
      <c r="CB62" s="77" t="s">
        <v>23</v>
      </c>
      <c r="CC62" s="45"/>
      <c r="CD62" s="48" t="s">
        <v>23</v>
      </c>
      <c r="CE62"/>
      <c r="CF62" s="30">
        <f t="shared" si="39"/>
        <v>0</v>
      </c>
      <c r="CG62" s="90">
        <f t="shared" si="48"/>
        <v>0</v>
      </c>
      <c r="CH62" s="150"/>
      <c r="CI62" s="69"/>
      <c r="CJ62" s="107" t="s">
        <v>23</v>
      </c>
      <c r="CK62" s="125"/>
      <c r="CL62" s="77" t="s">
        <v>23</v>
      </c>
      <c r="CM62" s="125"/>
      <c r="CN62" s="77" t="s">
        <v>23</v>
      </c>
      <c r="CO62" s="45"/>
      <c r="CP62" s="48" t="s">
        <v>23</v>
      </c>
      <c r="CQ62" s="22" t="s">
        <v>295</v>
      </c>
      <c r="CR62"/>
      <c r="CS62" s="30">
        <f t="shared" si="40"/>
        <v>0</v>
      </c>
      <c r="CT62" s="141" t="e">
        <f t="shared" si="41"/>
        <v>#DIV/0!</v>
      </c>
    </row>
    <row r="63" spans="1:98" s="43" customFormat="1" ht="13.5" customHeight="1">
      <c r="A63"/>
      <c r="B63" s="81" t="s">
        <v>234</v>
      </c>
      <c r="C63" s="84" t="s">
        <v>112</v>
      </c>
      <c r="D63" s="84" t="s">
        <v>113</v>
      </c>
      <c r="E63" s="17">
        <v>66452</v>
      </c>
      <c r="F63" s="18" t="s">
        <v>147</v>
      </c>
      <c r="G63" s="159" t="s">
        <v>293</v>
      </c>
      <c r="H63" s="91"/>
      <c r="I63" s="48" t="s">
        <v>23</v>
      </c>
      <c r="J63" s="40"/>
      <c r="K63" s="16" t="s">
        <v>23</v>
      </c>
      <c r="L63" s="86"/>
      <c r="M63" s="131">
        <f t="shared" si="32"/>
        <v>0</v>
      </c>
      <c r="N63" s="87"/>
      <c r="O63" s="30" t="s">
        <v>23</v>
      </c>
      <c r="P63" s="26" t="e">
        <f t="shared" si="33"/>
        <v>#DIV/0!</v>
      </c>
      <c r="Q63" s="150"/>
      <c r="R63" s="49" t="s">
        <v>23</v>
      </c>
      <c r="S63" s="86"/>
      <c r="T63" s="16" t="s">
        <v>23</v>
      </c>
      <c r="U63" s="86"/>
      <c r="V63" s="77">
        <f t="shared" si="34"/>
        <v>0</v>
      </c>
      <c r="W63" s="87"/>
      <c r="X63" s="108">
        <f t="shared" si="49"/>
        <v>0</v>
      </c>
      <c r="Y63" s="88"/>
      <c r="Z63" s="39">
        <f t="shared" si="24"/>
        <v>0</v>
      </c>
      <c r="AA63" s="26" t="e">
        <f t="shared" si="42"/>
        <v>#DIV/0!</v>
      </c>
      <c r="AB63" s="150"/>
      <c r="AC63" s="15" t="s">
        <v>23</v>
      </c>
      <c r="AD63" s="29"/>
      <c r="AE63" s="77" t="s">
        <v>23</v>
      </c>
      <c r="AF63" s="86"/>
      <c r="AG63" s="15" t="s">
        <v>23</v>
      </c>
      <c r="AH63" s="87"/>
      <c r="AI63" s="126" t="s">
        <v>23</v>
      </c>
      <c r="AJ63" s="88"/>
      <c r="AK63" s="30">
        <f t="shared" si="35"/>
        <v>0</v>
      </c>
      <c r="AL63" s="26" t="e">
        <f t="shared" si="43"/>
        <v>#DIV/0!</v>
      </c>
      <c r="AM63" s="150"/>
      <c r="AN63" s="95"/>
      <c r="AO63" s="48" t="s">
        <v>23</v>
      </c>
      <c r="AP63" s="45"/>
      <c r="AQ63" s="15" t="s">
        <v>23</v>
      </c>
      <c r="AR63" s="45"/>
      <c r="AS63" s="46" t="s">
        <v>272</v>
      </c>
      <c r="AT63" s="45"/>
      <c r="AU63" s="48" t="s">
        <v>23</v>
      </c>
      <c r="AV63"/>
      <c r="AW63" s="30">
        <f t="shared" si="36"/>
        <v>0</v>
      </c>
      <c r="AX63" s="33" t="e">
        <f t="shared" si="44"/>
        <v>#DIV/0!</v>
      </c>
      <c r="AY63" s="150"/>
      <c r="AZ63" s="107" t="s">
        <v>23</v>
      </c>
      <c r="BA63" s="125"/>
      <c r="BB63" s="77" t="s">
        <v>23</v>
      </c>
      <c r="BC63" s="40"/>
      <c r="BD63" s="48">
        <f t="shared" si="47"/>
        <v>0</v>
      </c>
      <c r="BE63" s="45"/>
      <c r="BF63" s="48" t="s">
        <v>23</v>
      </c>
      <c r="BG63"/>
      <c r="BH63" s="30">
        <f t="shared" si="37"/>
        <v>0</v>
      </c>
      <c r="BI63" s="90" t="e">
        <f t="shared" si="45"/>
        <v>#DIV/0!</v>
      </c>
      <c r="BJ63" s="150"/>
      <c r="BK63" s="69"/>
      <c r="BL63" s="107" t="s">
        <v>23</v>
      </c>
      <c r="BM63" s="125"/>
      <c r="BN63" s="77" t="s">
        <v>23</v>
      </c>
      <c r="BO63" s="125"/>
      <c r="BP63" s="77" t="s">
        <v>23</v>
      </c>
      <c r="BQ63" s="45"/>
      <c r="BR63" s="48" t="s">
        <v>23</v>
      </c>
      <c r="BS63"/>
      <c r="BT63" s="30">
        <f t="shared" si="38"/>
        <v>0</v>
      </c>
      <c r="BU63" s="90" t="e">
        <f t="shared" si="46"/>
        <v>#DIV/0!</v>
      </c>
      <c r="BV63" s="150"/>
      <c r="BW63" s="69"/>
      <c r="BX63" s="107" t="s">
        <v>23</v>
      </c>
      <c r="BY63" s="125"/>
      <c r="BZ63" s="77" t="s">
        <v>23</v>
      </c>
      <c r="CA63" s="125"/>
      <c r="CB63" s="77" t="s">
        <v>23</v>
      </c>
      <c r="CC63" s="45"/>
      <c r="CD63" s="48" t="s">
        <v>23</v>
      </c>
      <c r="CE63"/>
      <c r="CF63" s="30">
        <f t="shared" si="39"/>
        <v>0</v>
      </c>
      <c r="CG63" s="90">
        <f t="shared" si="48"/>
        <v>0</v>
      </c>
      <c r="CH63" s="150"/>
      <c r="CI63" s="69"/>
      <c r="CJ63" s="107" t="s">
        <v>23</v>
      </c>
      <c r="CK63" s="125"/>
      <c r="CL63" s="77" t="s">
        <v>23</v>
      </c>
      <c r="CM63" s="125"/>
      <c r="CN63" s="77" t="s">
        <v>23</v>
      </c>
      <c r="CO63" s="45"/>
      <c r="CP63" s="48" t="s">
        <v>23</v>
      </c>
      <c r="CQ63" s="22" t="s">
        <v>121</v>
      </c>
      <c r="CR63"/>
      <c r="CS63" s="30">
        <f t="shared" si="40"/>
        <v>0</v>
      </c>
      <c r="CT63" s="141" t="e">
        <f t="shared" si="41"/>
        <v>#DIV/0!</v>
      </c>
    </row>
    <row r="64" spans="1:98" s="86" customFormat="1" ht="13.5" customHeight="1">
      <c r="B64" s="81" t="s">
        <v>235</v>
      </c>
      <c r="C64" s="92" t="s">
        <v>192</v>
      </c>
      <c r="D64" s="92" t="s">
        <v>193</v>
      </c>
      <c r="E64" s="48">
        <v>37325</v>
      </c>
      <c r="F64" s="42" t="s">
        <v>31</v>
      </c>
      <c r="G64" s="159" t="s">
        <v>293</v>
      </c>
      <c r="H64" s="102"/>
      <c r="I64" s="48" t="s">
        <v>23</v>
      </c>
      <c r="J64" s="40"/>
      <c r="K64" s="16" t="s">
        <v>23</v>
      </c>
      <c r="M64" s="131">
        <f t="shared" si="32"/>
        <v>0</v>
      </c>
      <c r="N64" s="87"/>
      <c r="O64" s="30" t="s">
        <v>23</v>
      </c>
      <c r="P64" s="88" t="e">
        <f t="shared" si="33"/>
        <v>#DIV/0!</v>
      </c>
      <c r="Q64" s="149"/>
      <c r="R64" s="49" t="s">
        <v>23</v>
      </c>
      <c r="T64" s="16" t="s">
        <v>23</v>
      </c>
      <c r="V64" s="77">
        <f t="shared" si="34"/>
        <v>0</v>
      </c>
      <c r="W64" s="87"/>
      <c r="X64" s="108">
        <f t="shared" si="49"/>
        <v>0</v>
      </c>
      <c r="Y64"/>
      <c r="Z64" s="39">
        <f t="shared" si="24"/>
        <v>0</v>
      </c>
      <c r="AA64" s="26" t="e">
        <f t="shared" si="42"/>
        <v>#DIV/0!</v>
      </c>
      <c r="AB64" s="151"/>
      <c r="AC64" s="15" t="s">
        <v>23</v>
      </c>
      <c r="AD64" s="29"/>
      <c r="AE64" s="77" t="s">
        <v>23</v>
      </c>
      <c r="AG64" s="15" t="s">
        <v>23</v>
      </c>
      <c r="AH64" s="87"/>
      <c r="AI64" s="133" t="s">
        <v>23</v>
      </c>
      <c r="AJ64"/>
      <c r="AK64" s="30">
        <f t="shared" si="35"/>
        <v>0</v>
      </c>
      <c r="AL64" s="26" t="e">
        <f t="shared" si="43"/>
        <v>#DIV/0!</v>
      </c>
      <c r="AM64" s="151"/>
      <c r="AN64" s="69"/>
      <c r="AO64" s="48" t="s">
        <v>23</v>
      </c>
      <c r="AP64" s="45"/>
      <c r="AQ64" s="15" t="s">
        <v>23</v>
      </c>
      <c r="AR64" s="45"/>
      <c r="AS64" s="46" t="s">
        <v>272</v>
      </c>
      <c r="AT64" s="45"/>
      <c r="AU64" s="48" t="s">
        <v>23</v>
      </c>
      <c r="AW64" s="30">
        <f t="shared" si="36"/>
        <v>0</v>
      </c>
      <c r="AX64" s="33" t="e">
        <f t="shared" si="44"/>
        <v>#DIV/0!</v>
      </c>
      <c r="AY64" s="149"/>
      <c r="AZ64" s="107" t="s">
        <v>23</v>
      </c>
      <c r="BA64" s="125"/>
      <c r="BB64" s="77" t="s">
        <v>23</v>
      </c>
      <c r="BC64" s="40"/>
      <c r="BD64" s="48">
        <f t="shared" si="47"/>
        <v>0</v>
      </c>
      <c r="BE64" s="45"/>
      <c r="BF64" s="48" t="s">
        <v>23</v>
      </c>
      <c r="BH64" s="30">
        <f t="shared" si="37"/>
        <v>0</v>
      </c>
      <c r="BI64" s="38" t="e">
        <f t="shared" si="45"/>
        <v>#DIV/0!</v>
      </c>
      <c r="BJ64" s="151"/>
      <c r="BK64" s="95"/>
      <c r="BL64" s="107" t="s">
        <v>23</v>
      </c>
      <c r="BM64" s="125"/>
      <c r="BN64" s="77" t="s">
        <v>23</v>
      </c>
      <c r="BO64" s="125"/>
      <c r="BP64" s="77" t="s">
        <v>23</v>
      </c>
      <c r="BQ64" s="45"/>
      <c r="BR64" s="48" t="s">
        <v>23</v>
      </c>
      <c r="BT64" s="30">
        <f t="shared" si="38"/>
        <v>0</v>
      </c>
      <c r="BU64" s="90" t="e">
        <f t="shared" si="46"/>
        <v>#DIV/0!</v>
      </c>
      <c r="BV64" s="151"/>
      <c r="BW64" s="95"/>
      <c r="BX64" s="107" t="s">
        <v>23</v>
      </c>
      <c r="BY64" s="125"/>
      <c r="BZ64" s="77" t="s">
        <v>23</v>
      </c>
      <c r="CA64" s="125"/>
      <c r="CB64" s="77" t="s">
        <v>23</v>
      </c>
      <c r="CC64" s="45"/>
      <c r="CD64" s="48" t="s">
        <v>23</v>
      </c>
      <c r="CF64" s="30">
        <f t="shared" si="39"/>
        <v>0</v>
      </c>
      <c r="CG64" s="90">
        <f t="shared" si="48"/>
        <v>0</v>
      </c>
      <c r="CH64" s="151"/>
      <c r="CI64" s="95"/>
      <c r="CJ64" s="107" t="s">
        <v>23</v>
      </c>
      <c r="CK64" s="125"/>
      <c r="CL64" s="77" t="s">
        <v>23</v>
      </c>
      <c r="CM64" s="125"/>
      <c r="CN64" s="77" t="s">
        <v>23</v>
      </c>
      <c r="CO64" s="45"/>
      <c r="CP64" s="48" t="s">
        <v>23</v>
      </c>
      <c r="CQ64" s="22" t="s">
        <v>293</v>
      </c>
      <c r="CS64" s="30">
        <f t="shared" si="40"/>
        <v>0</v>
      </c>
      <c r="CT64" s="141" t="e">
        <f t="shared" si="41"/>
        <v>#DIV/0!</v>
      </c>
    </row>
    <row r="65" spans="1:98" ht="13.5" customHeight="1">
      <c r="A65" s="86"/>
      <c r="B65" s="81" t="s">
        <v>279</v>
      </c>
      <c r="C65" s="84" t="s">
        <v>90</v>
      </c>
      <c r="D65" s="84" t="s">
        <v>131</v>
      </c>
      <c r="E65" s="17">
        <v>66167</v>
      </c>
      <c r="F65" s="18" t="s">
        <v>87</v>
      </c>
      <c r="G65" s="160" t="s">
        <v>294</v>
      </c>
      <c r="H65" s="91"/>
      <c r="I65" s="48" t="s">
        <v>23</v>
      </c>
      <c r="J65" s="40"/>
      <c r="K65" s="16" t="s">
        <v>23</v>
      </c>
      <c r="L65" s="86"/>
      <c r="M65" s="131">
        <f t="shared" si="32"/>
        <v>0</v>
      </c>
      <c r="N65" s="87"/>
      <c r="O65" s="30" t="s">
        <v>23</v>
      </c>
      <c r="P65" s="26" t="e">
        <f t="shared" si="33"/>
        <v>#DIV/0!</v>
      </c>
      <c r="Q65" s="150"/>
      <c r="R65" s="49" t="s">
        <v>23</v>
      </c>
      <c r="S65" s="86"/>
      <c r="T65" s="16" t="s">
        <v>23</v>
      </c>
      <c r="U65" s="86"/>
      <c r="V65" s="77">
        <f t="shared" si="34"/>
        <v>0</v>
      </c>
      <c r="W65" s="87"/>
      <c r="X65" s="108">
        <f t="shared" si="49"/>
        <v>0</v>
      </c>
      <c r="Y65" s="88"/>
      <c r="Z65" s="39">
        <f t="shared" si="24"/>
        <v>0</v>
      </c>
      <c r="AA65" s="26" t="e">
        <f t="shared" si="42"/>
        <v>#DIV/0!</v>
      </c>
      <c r="AB65" s="151"/>
      <c r="AC65" s="15" t="s">
        <v>23</v>
      </c>
      <c r="AD65" s="29"/>
      <c r="AE65" s="77" t="s">
        <v>23</v>
      </c>
      <c r="AF65" s="86"/>
      <c r="AG65" s="15" t="s">
        <v>23</v>
      </c>
      <c r="AH65" s="87"/>
      <c r="AI65" s="126" t="s">
        <v>23</v>
      </c>
      <c r="AJ65" s="88"/>
      <c r="AK65" s="30">
        <f t="shared" si="35"/>
        <v>0</v>
      </c>
      <c r="AL65" s="26" t="e">
        <f t="shared" si="43"/>
        <v>#DIV/0!</v>
      </c>
      <c r="AM65" s="151"/>
      <c r="AN65" s="95"/>
      <c r="AO65" s="48" t="s">
        <v>23</v>
      </c>
      <c r="AP65" s="45"/>
      <c r="AQ65" s="15" t="s">
        <v>23</v>
      </c>
      <c r="AR65" s="45"/>
      <c r="AS65" s="46" t="s">
        <v>272</v>
      </c>
      <c r="AT65" s="45"/>
      <c r="AU65" s="48" t="s">
        <v>23</v>
      </c>
      <c r="AV65" s="86"/>
      <c r="AW65" s="30">
        <f t="shared" si="36"/>
        <v>0</v>
      </c>
      <c r="AX65" s="33" t="e">
        <f t="shared" si="44"/>
        <v>#DIV/0!</v>
      </c>
      <c r="AY65" s="150"/>
      <c r="AZ65" s="107" t="s">
        <v>23</v>
      </c>
      <c r="BA65" s="125"/>
      <c r="BB65" s="77" t="s">
        <v>23</v>
      </c>
      <c r="BC65" s="40"/>
      <c r="BD65" s="48">
        <f t="shared" si="47"/>
        <v>0</v>
      </c>
      <c r="BE65" s="45"/>
      <c r="BF65" s="48" t="s">
        <v>23</v>
      </c>
      <c r="BG65" s="86"/>
      <c r="BH65" s="30">
        <f t="shared" si="37"/>
        <v>0</v>
      </c>
      <c r="BI65" s="90" t="e">
        <f t="shared" si="45"/>
        <v>#DIV/0!</v>
      </c>
      <c r="BJ65" s="151"/>
      <c r="BK65" s="95"/>
      <c r="BL65" s="107" t="s">
        <v>23</v>
      </c>
      <c r="BM65" s="125"/>
      <c r="BN65" s="77" t="s">
        <v>23</v>
      </c>
      <c r="BO65" s="125"/>
      <c r="BP65" s="77" t="s">
        <v>23</v>
      </c>
      <c r="BQ65" s="45"/>
      <c r="BR65" s="48" t="s">
        <v>23</v>
      </c>
      <c r="BS65" s="86"/>
      <c r="BT65" s="30">
        <f t="shared" si="38"/>
        <v>0</v>
      </c>
      <c r="BU65" s="90" t="e">
        <f t="shared" si="46"/>
        <v>#DIV/0!</v>
      </c>
      <c r="BV65" s="151"/>
      <c r="BW65" s="95"/>
      <c r="BX65" s="107" t="s">
        <v>23</v>
      </c>
      <c r="BY65" s="125"/>
      <c r="BZ65" s="77" t="s">
        <v>23</v>
      </c>
      <c r="CA65" s="125"/>
      <c r="CB65" s="77" t="s">
        <v>23</v>
      </c>
      <c r="CC65" s="45"/>
      <c r="CD65" s="48" t="s">
        <v>23</v>
      </c>
      <c r="CE65" s="86"/>
      <c r="CF65" s="30">
        <f t="shared" si="39"/>
        <v>0</v>
      </c>
      <c r="CG65" s="90">
        <f t="shared" si="48"/>
        <v>0</v>
      </c>
      <c r="CH65" s="151"/>
      <c r="CI65" s="95"/>
      <c r="CJ65" s="107" t="s">
        <v>23</v>
      </c>
      <c r="CK65" s="125"/>
      <c r="CL65" s="77" t="s">
        <v>23</v>
      </c>
      <c r="CM65" s="125"/>
      <c r="CN65" s="77" t="s">
        <v>23</v>
      </c>
      <c r="CO65" s="45"/>
      <c r="CP65" s="48" t="s">
        <v>23</v>
      </c>
      <c r="CQ65" s="22" t="s">
        <v>294</v>
      </c>
      <c r="CR65" s="86"/>
      <c r="CS65" s="30">
        <f t="shared" si="40"/>
        <v>0</v>
      </c>
      <c r="CT65" s="141" t="e">
        <f t="shared" si="41"/>
        <v>#DIV/0!</v>
      </c>
    </row>
    <row r="66" spans="1:98" ht="13.5" customHeight="1">
      <c r="A66" s="86"/>
      <c r="B66" s="81" t="s">
        <v>280</v>
      </c>
      <c r="C66" s="92" t="s">
        <v>258</v>
      </c>
      <c r="D66" s="92" t="s">
        <v>111</v>
      </c>
      <c r="E66" s="48">
        <v>36394</v>
      </c>
      <c r="F66" s="42" t="s">
        <v>31</v>
      </c>
      <c r="G66" s="160" t="s">
        <v>294</v>
      </c>
      <c r="H66" s="102"/>
      <c r="I66" s="48" t="s">
        <v>23</v>
      </c>
      <c r="J66" s="40"/>
      <c r="K66" s="16" t="s">
        <v>23</v>
      </c>
      <c r="L66" s="86"/>
      <c r="M66" s="131">
        <f t="shared" si="32"/>
        <v>0</v>
      </c>
      <c r="N66" s="87"/>
      <c r="O66" s="30" t="s">
        <v>23</v>
      </c>
      <c r="P66" s="26" t="e">
        <f t="shared" si="33"/>
        <v>#DIV/0!</v>
      </c>
      <c r="Q66" s="151"/>
      <c r="R66" s="49" t="s">
        <v>23</v>
      </c>
      <c r="S66" s="86"/>
      <c r="T66" s="16" t="s">
        <v>23</v>
      </c>
      <c r="U66" s="86"/>
      <c r="V66" s="77">
        <f t="shared" si="34"/>
        <v>0</v>
      </c>
      <c r="W66" s="87"/>
      <c r="X66" s="108">
        <f t="shared" si="49"/>
        <v>0</v>
      </c>
      <c r="Y66" s="88"/>
      <c r="Z66" s="39">
        <f t="shared" si="24"/>
        <v>0</v>
      </c>
      <c r="AA66" s="45" t="e">
        <f t="shared" si="42"/>
        <v>#DIV/0!</v>
      </c>
      <c r="AB66" s="153"/>
      <c r="AC66" s="15" t="s">
        <v>23</v>
      </c>
      <c r="AD66" s="29"/>
      <c r="AE66" s="77" t="s">
        <v>23</v>
      </c>
      <c r="AF66" s="86"/>
      <c r="AG66" s="15" t="s">
        <v>23</v>
      </c>
      <c r="AH66" s="87"/>
      <c r="AI66" s="126" t="s">
        <v>23</v>
      </c>
      <c r="AJ66" s="88"/>
      <c r="AK66" s="30">
        <f t="shared" si="35"/>
        <v>0</v>
      </c>
      <c r="AL66" s="26" t="e">
        <f t="shared" si="43"/>
        <v>#DIV/0!</v>
      </c>
      <c r="AM66" s="153"/>
      <c r="AO66" s="48" t="s">
        <v>23</v>
      </c>
      <c r="AP66" s="45"/>
      <c r="AQ66" s="15" t="s">
        <v>23</v>
      </c>
      <c r="AR66" s="45"/>
      <c r="AS66" s="46" t="s">
        <v>272</v>
      </c>
      <c r="AT66" s="45"/>
      <c r="AU66" s="48" t="s">
        <v>23</v>
      </c>
      <c r="AV66" s="86"/>
      <c r="AW66" s="30">
        <f t="shared" si="36"/>
        <v>0</v>
      </c>
      <c r="AX66" s="33" t="e">
        <f t="shared" si="44"/>
        <v>#DIV/0!</v>
      </c>
      <c r="AY66" s="151"/>
      <c r="AZ66" s="107" t="s">
        <v>23</v>
      </c>
      <c r="BA66" s="125"/>
      <c r="BB66" s="77" t="s">
        <v>23</v>
      </c>
      <c r="BC66" s="40"/>
      <c r="BD66" s="48">
        <f t="shared" si="47"/>
        <v>0</v>
      </c>
      <c r="BE66" s="45"/>
      <c r="BF66" s="48" t="s">
        <v>23</v>
      </c>
      <c r="BG66" s="86"/>
      <c r="BH66" s="30">
        <f t="shared" si="37"/>
        <v>0</v>
      </c>
      <c r="BI66" s="90" t="e">
        <f t="shared" si="45"/>
        <v>#DIV/0!</v>
      </c>
      <c r="BJ66" s="153"/>
      <c r="BL66" s="107" t="s">
        <v>23</v>
      </c>
      <c r="BM66" s="125"/>
      <c r="BN66" s="77" t="s">
        <v>23</v>
      </c>
      <c r="BO66" s="125"/>
      <c r="BP66" s="77" t="s">
        <v>23</v>
      </c>
      <c r="BQ66" s="45"/>
      <c r="BR66" s="48" t="s">
        <v>23</v>
      </c>
      <c r="BT66" s="30">
        <f t="shared" si="38"/>
        <v>0</v>
      </c>
      <c r="BU66" s="90" t="e">
        <f t="shared" si="46"/>
        <v>#DIV/0!</v>
      </c>
      <c r="BV66" s="153"/>
      <c r="BX66" s="107" t="s">
        <v>23</v>
      </c>
      <c r="BY66" s="125"/>
      <c r="BZ66" s="77" t="s">
        <v>23</v>
      </c>
      <c r="CA66" s="125"/>
      <c r="CB66" s="77" t="s">
        <v>23</v>
      </c>
      <c r="CC66" s="45"/>
      <c r="CD66" s="48" t="s">
        <v>23</v>
      </c>
      <c r="CF66" s="30">
        <f t="shared" si="39"/>
        <v>0</v>
      </c>
      <c r="CG66" s="90">
        <f t="shared" si="48"/>
        <v>0</v>
      </c>
      <c r="CH66" s="153"/>
      <c r="CJ66" s="107" t="s">
        <v>23</v>
      </c>
      <c r="CK66" s="125"/>
      <c r="CL66" s="77" t="s">
        <v>23</v>
      </c>
      <c r="CM66" s="125"/>
      <c r="CN66" s="77" t="s">
        <v>23</v>
      </c>
      <c r="CO66" s="45"/>
      <c r="CP66" s="48" t="s">
        <v>23</v>
      </c>
      <c r="CQ66" s="22" t="s">
        <v>294</v>
      </c>
      <c r="CS66" s="30">
        <f t="shared" si="40"/>
        <v>0</v>
      </c>
      <c r="CT66" s="141" t="e">
        <f t="shared" si="41"/>
        <v>#DIV/0!</v>
      </c>
    </row>
    <row r="67" spans="1:98" ht="13.5" customHeight="1">
      <c r="A67" s="86"/>
      <c r="B67" s="81" t="s">
        <v>281</v>
      </c>
      <c r="C67" s="84" t="s">
        <v>173</v>
      </c>
      <c r="D67" s="84" t="s">
        <v>30</v>
      </c>
      <c r="E67" s="17">
        <v>66205</v>
      </c>
      <c r="F67" s="18" t="s">
        <v>174</v>
      </c>
      <c r="G67" s="159" t="s">
        <v>294</v>
      </c>
      <c r="H67" s="4"/>
      <c r="I67" s="48" t="s">
        <v>23</v>
      </c>
      <c r="J67" s="40"/>
      <c r="K67" s="16" t="s">
        <v>23</v>
      </c>
      <c r="L67" s="86"/>
      <c r="M67" s="131">
        <f t="shared" si="32"/>
        <v>0</v>
      </c>
      <c r="N67" s="87"/>
      <c r="O67" s="30" t="s">
        <v>23</v>
      </c>
      <c r="P67" s="26" t="e">
        <f t="shared" si="33"/>
        <v>#DIV/0!</v>
      </c>
      <c r="Q67" s="153"/>
      <c r="R67" s="49" t="s">
        <v>23</v>
      </c>
      <c r="S67" s="86"/>
      <c r="T67" s="16" t="s">
        <v>23</v>
      </c>
      <c r="U67" s="86"/>
      <c r="V67" s="77">
        <f t="shared" si="34"/>
        <v>0</v>
      </c>
      <c r="W67" s="87"/>
      <c r="X67" s="108">
        <f t="shared" si="49"/>
        <v>0</v>
      </c>
      <c r="Y67" s="88"/>
      <c r="Z67" s="39">
        <f t="shared" si="24"/>
        <v>0</v>
      </c>
      <c r="AA67" s="45" t="e">
        <f t="shared" si="42"/>
        <v>#DIV/0!</v>
      </c>
      <c r="AB67" s="149"/>
      <c r="AC67" s="15" t="s">
        <v>23</v>
      </c>
      <c r="AD67" s="29"/>
      <c r="AE67" s="77" t="s">
        <v>23</v>
      </c>
      <c r="AF67" s="86"/>
      <c r="AG67" s="15" t="s">
        <v>23</v>
      </c>
      <c r="AH67" s="87"/>
      <c r="AI67" s="148" t="s">
        <v>23</v>
      </c>
      <c r="AJ67" s="88"/>
      <c r="AK67" s="30">
        <f t="shared" si="35"/>
        <v>0</v>
      </c>
      <c r="AL67" s="26" t="e">
        <f t="shared" si="43"/>
        <v>#DIV/0!</v>
      </c>
      <c r="AM67" s="149"/>
      <c r="AN67" s="109"/>
      <c r="AO67" s="48" t="s">
        <v>23</v>
      </c>
      <c r="AP67" s="45"/>
      <c r="AQ67" s="15" t="s">
        <v>23</v>
      </c>
      <c r="AR67" s="45"/>
      <c r="AS67" s="46" t="s">
        <v>272</v>
      </c>
      <c r="AT67" s="45"/>
      <c r="AU67" s="48" t="s">
        <v>23</v>
      </c>
      <c r="AW67" s="30">
        <f t="shared" si="36"/>
        <v>0</v>
      </c>
      <c r="AX67" s="33" t="e">
        <f t="shared" si="44"/>
        <v>#DIV/0!</v>
      </c>
      <c r="AY67" s="153"/>
      <c r="AZ67" s="107" t="s">
        <v>23</v>
      </c>
      <c r="BA67" s="125"/>
      <c r="BB67" s="77" t="s">
        <v>23</v>
      </c>
      <c r="BC67" s="40"/>
      <c r="BD67" s="48">
        <f t="shared" si="47"/>
        <v>0</v>
      </c>
      <c r="BE67" s="45"/>
      <c r="BF67" s="48" t="s">
        <v>23</v>
      </c>
      <c r="BG67" s="86"/>
      <c r="BH67" s="30">
        <f t="shared" si="37"/>
        <v>0</v>
      </c>
      <c r="BI67" s="38" t="e">
        <f t="shared" si="45"/>
        <v>#DIV/0!</v>
      </c>
      <c r="BJ67" s="149"/>
      <c r="BK67" s="95"/>
      <c r="BL67" s="107" t="s">
        <v>23</v>
      </c>
      <c r="BM67" s="125"/>
      <c r="BN67" s="77" t="s">
        <v>23</v>
      </c>
      <c r="BO67" s="125"/>
      <c r="BP67" s="77" t="s">
        <v>23</v>
      </c>
      <c r="BQ67" s="45"/>
      <c r="BR67" s="48" t="s">
        <v>23</v>
      </c>
      <c r="BS67" s="86"/>
      <c r="BT67" s="30">
        <f t="shared" si="38"/>
        <v>0</v>
      </c>
      <c r="BU67" s="90" t="e">
        <f t="shared" si="46"/>
        <v>#DIV/0!</v>
      </c>
      <c r="BV67" s="149"/>
      <c r="BW67" s="95"/>
      <c r="BX67" s="107" t="s">
        <v>23</v>
      </c>
      <c r="BY67" s="125"/>
      <c r="BZ67" s="77" t="s">
        <v>23</v>
      </c>
      <c r="CA67" s="125"/>
      <c r="CB67" s="77" t="s">
        <v>23</v>
      </c>
      <c r="CC67" s="45"/>
      <c r="CD67" s="48" t="s">
        <v>23</v>
      </c>
      <c r="CE67" s="86"/>
      <c r="CF67" s="30">
        <f t="shared" si="39"/>
        <v>0</v>
      </c>
      <c r="CG67" s="90">
        <f t="shared" si="48"/>
        <v>0</v>
      </c>
      <c r="CH67" s="149"/>
      <c r="CI67" s="95"/>
      <c r="CJ67" s="107" t="s">
        <v>23</v>
      </c>
      <c r="CK67" s="125"/>
      <c r="CL67" s="77" t="s">
        <v>23</v>
      </c>
      <c r="CM67" s="125"/>
      <c r="CN67" s="77" t="s">
        <v>23</v>
      </c>
      <c r="CO67" s="45"/>
      <c r="CP67" s="48" t="s">
        <v>23</v>
      </c>
      <c r="CQ67" s="22" t="s">
        <v>294</v>
      </c>
      <c r="CR67" s="86"/>
      <c r="CS67" s="30">
        <f t="shared" si="40"/>
        <v>0</v>
      </c>
      <c r="CT67" s="141" t="e">
        <f t="shared" si="41"/>
        <v>#DIV/0!</v>
      </c>
    </row>
    <row r="68" spans="1:98" ht="13.5" customHeight="1">
      <c r="B68" s="81" t="s">
        <v>282</v>
      </c>
      <c r="C68" s="84" t="s">
        <v>55</v>
      </c>
      <c r="D68" s="84" t="s">
        <v>86</v>
      </c>
      <c r="E68" s="17" t="s">
        <v>23</v>
      </c>
      <c r="F68" s="18" t="s">
        <v>87</v>
      </c>
      <c r="G68" s="159" t="s">
        <v>297</v>
      </c>
      <c r="H68" s="91"/>
      <c r="I68" s="16" t="s">
        <v>23</v>
      </c>
      <c r="J68" s="86"/>
      <c r="K68" s="16" t="s">
        <v>23</v>
      </c>
      <c r="L68" s="86"/>
      <c r="M68" s="131">
        <f t="shared" si="32"/>
        <v>0</v>
      </c>
      <c r="N68" s="87"/>
      <c r="O68" s="30" t="s">
        <v>23</v>
      </c>
      <c r="P68" s="88" t="e">
        <f t="shared" si="33"/>
        <v>#DIV/0!</v>
      </c>
      <c r="Q68" s="151"/>
      <c r="R68" s="49" t="s">
        <v>23</v>
      </c>
      <c r="S68" s="86"/>
      <c r="T68" s="16" t="s">
        <v>23</v>
      </c>
      <c r="U68" s="86"/>
      <c r="V68" s="77">
        <f t="shared" si="34"/>
        <v>0</v>
      </c>
      <c r="W68" s="87"/>
      <c r="X68" s="108">
        <f t="shared" si="49"/>
        <v>0</v>
      </c>
      <c r="Y68" s="88"/>
      <c r="Z68" s="39">
        <f t="shared" si="24"/>
        <v>0</v>
      </c>
      <c r="AA68" s="26" t="e">
        <f t="shared" si="42"/>
        <v>#DIV/0!</v>
      </c>
      <c r="AB68" s="153"/>
      <c r="AC68" s="15" t="s">
        <v>23</v>
      </c>
      <c r="AD68" s="29"/>
      <c r="AE68" s="77" t="s">
        <v>23</v>
      </c>
      <c r="AF68" s="86"/>
      <c r="AG68" s="15" t="s">
        <v>23</v>
      </c>
      <c r="AH68" s="87"/>
      <c r="AI68" s="126" t="s">
        <v>23</v>
      </c>
      <c r="AJ68" s="88"/>
      <c r="AK68" s="30">
        <f t="shared" si="35"/>
        <v>0</v>
      </c>
      <c r="AL68" s="26" t="e">
        <f t="shared" si="43"/>
        <v>#DIV/0!</v>
      </c>
      <c r="AM68" s="153"/>
      <c r="AN68" s="96"/>
      <c r="AO68" s="48" t="s">
        <v>23</v>
      </c>
      <c r="AP68" s="45"/>
      <c r="AQ68" s="15" t="s">
        <v>23</v>
      </c>
      <c r="AR68" s="45"/>
      <c r="AS68" s="46" t="s">
        <v>272</v>
      </c>
      <c r="AT68" s="45"/>
      <c r="AU68" s="48" t="s">
        <v>23</v>
      </c>
      <c r="AV68" s="86"/>
      <c r="AW68" s="30">
        <f t="shared" si="36"/>
        <v>0</v>
      </c>
      <c r="AX68" s="33" t="e">
        <f t="shared" si="44"/>
        <v>#DIV/0!</v>
      </c>
      <c r="AY68" s="151"/>
      <c r="AZ68" s="107" t="s">
        <v>23</v>
      </c>
      <c r="BA68" s="125"/>
      <c r="BB68" s="77" t="s">
        <v>23</v>
      </c>
      <c r="BC68" s="40"/>
      <c r="BD68" s="48">
        <f t="shared" si="47"/>
        <v>0</v>
      </c>
      <c r="BE68" s="45"/>
      <c r="BF68" s="48" t="s">
        <v>23</v>
      </c>
      <c r="BG68" s="86"/>
      <c r="BH68" s="30">
        <f t="shared" si="37"/>
        <v>0</v>
      </c>
      <c r="BI68" s="90" t="e">
        <f t="shared" si="45"/>
        <v>#DIV/0!</v>
      </c>
      <c r="BJ68" s="153"/>
      <c r="BL68" s="107" t="s">
        <v>23</v>
      </c>
      <c r="BM68" s="125"/>
      <c r="BN68" s="77" t="s">
        <v>23</v>
      </c>
      <c r="BO68" s="125"/>
      <c r="BP68" s="77" t="s">
        <v>23</v>
      </c>
      <c r="BQ68" s="45"/>
      <c r="BR68" s="48" t="s">
        <v>23</v>
      </c>
      <c r="BT68" s="30">
        <f t="shared" si="38"/>
        <v>0</v>
      </c>
      <c r="BU68" s="90" t="e">
        <f t="shared" si="46"/>
        <v>#DIV/0!</v>
      </c>
      <c r="BV68" s="153"/>
      <c r="BX68" s="107" t="s">
        <v>23</v>
      </c>
      <c r="BY68" s="125"/>
      <c r="BZ68" s="77" t="s">
        <v>23</v>
      </c>
      <c r="CA68" s="125"/>
      <c r="CB68" s="77" t="s">
        <v>23</v>
      </c>
      <c r="CC68" s="45"/>
      <c r="CD68" s="48" t="s">
        <v>23</v>
      </c>
      <c r="CF68" s="30">
        <f t="shared" si="39"/>
        <v>0</v>
      </c>
      <c r="CG68" s="90">
        <f t="shared" si="48"/>
        <v>0</v>
      </c>
      <c r="CH68" s="153"/>
      <c r="CJ68" s="107" t="s">
        <v>23</v>
      </c>
      <c r="CK68" s="125"/>
      <c r="CL68" s="77" t="s">
        <v>23</v>
      </c>
      <c r="CM68" s="125"/>
      <c r="CN68" s="77" t="s">
        <v>23</v>
      </c>
      <c r="CO68" s="45"/>
      <c r="CP68" s="48" t="s">
        <v>23</v>
      </c>
      <c r="CQ68" s="22" t="s">
        <v>296</v>
      </c>
      <c r="CS68" s="30">
        <f t="shared" si="40"/>
        <v>0</v>
      </c>
      <c r="CT68" s="141" t="e">
        <f t="shared" si="41"/>
        <v>#DIV/0!</v>
      </c>
    </row>
    <row r="69" spans="1:98" ht="13.5" customHeight="1">
      <c r="A69" s="43"/>
      <c r="B69" s="81" t="s">
        <v>283</v>
      </c>
      <c r="C69" s="44" t="s">
        <v>227</v>
      </c>
      <c r="D69" s="44" t="s">
        <v>228</v>
      </c>
      <c r="E69" s="17">
        <v>884</v>
      </c>
      <c r="F69" s="19" t="s">
        <v>167</v>
      </c>
      <c r="G69" s="160" t="s">
        <v>159</v>
      </c>
      <c r="H69" s="85"/>
      <c r="I69" s="48" t="s">
        <v>23</v>
      </c>
      <c r="J69" s="40"/>
      <c r="K69" s="16" t="s">
        <v>23</v>
      </c>
      <c r="L69" s="86"/>
      <c r="M69" s="131">
        <f t="shared" si="32"/>
        <v>0</v>
      </c>
      <c r="N69" s="87"/>
      <c r="O69" s="30" t="s">
        <v>23</v>
      </c>
      <c r="P69" s="26" t="e">
        <f t="shared" si="33"/>
        <v>#DIV/0!</v>
      </c>
      <c r="Q69" s="151"/>
      <c r="R69" s="49" t="s">
        <v>23</v>
      </c>
      <c r="S69" s="86"/>
      <c r="T69" s="16" t="s">
        <v>23</v>
      </c>
      <c r="U69" s="86"/>
      <c r="V69" s="77">
        <f t="shared" si="34"/>
        <v>0</v>
      </c>
      <c r="W69" s="87"/>
      <c r="X69" s="108">
        <f t="shared" si="49"/>
        <v>0</v>
      </c>
      <c r="Y69" s="88"/>
      <c r="Z69" s="39">
        <f t="shared" si="24"/>
        <v>0</v>
      </c>
      <c r="AA69" s="88" t="e">
        <f t="shared" si="42"/>
        <v>#DIV/0!</v>
      </c>
      <c r="AB69" s="149"/>
      <c r="AC69" s="15" t="s">
        <v>23</v>
      </c>
      <c r="AD69" s="29"/>
      <c r="AE69" s="77" t="s">
        <v>23</v>
      </c>
      <c r="AF69" s="86"/>
      <c r="AG69" s="15" t="s">
        <v>23</v>
      </c>
      <c r="AH69" s="87"/>
      <c r="AI69" s="126" t="s">
        <v>23</v>
      </c>
      <c r="AJ69" s="88"/>
      <c r="AK69" s="30">
        <f t="shared" si="35"/>
        <v>0</v>
      </c>
      <c r="AL69" s="26" t="e">
        <f t="shared" si="43"/>
        <v>#DIV/0!</v>
      </c>
      <c r="AM69" s="149"/>
      <c r="AN69" s="96"/>
      <c r="AO69" s="48" t="s">
        <v>23</v>
      </c>
      <c r="AP69" s="45"/>
      <c r="AQ69" s="15" t="s">
        <v>23</v>
      </c>
      <c r="AR69" s="45"/>
      <c r="AS69" s="46" t="s">
        <v>272</v>
      </c>
      <c r="AT69" s="45"/>
      <c r="AU69" s="48" t="s">
        <v>23</v>
      </c>
      <c r="AV69" s="86"/>
      <c r="AW69" s="30">
        <f t="shared" si="36"/>
        <v>0</v>
      </c>
      <c r="AX69" s="33" t="e">
        <f t="shared" si="44"/>
        <v>#DIV/0!</v>
      </c>
      <c r="AY69" s="151"/>
      <c r="AZ69" s="107" t="s">
        <v>23</v>
      </c>
      <c r="BA69" s="125"/>
      <c r="BB69" s="77" t="s">
        <v>23</v>
      </c>
      <c r="BC69" s="40"/>
      <c r="BD69" s="48">
        <f t="shared" si="47"/>
        <v>0</v>
      </c>
      <c r="BE69" s="45"/>
      <c r="BF69" s="48" t="s">
        <v>23</v>
      </c>
      <c r="BG69" s="86"/>
      <c r="BH69" s="30">
        <f t="shared" si="37"/>
        <v>0</v>
      </c>
      <c r="BI69" s="90" t="e">
        <f t="shared" si="45"/>
        <v>#DIV/0!</v>
      </c>
      <c r="BJ69" s="149"/>
      <c r="BK69" s="96"/>
      <c r="BL69" s="107" t="s">
        <v>23</v>
      </c>
      <c r="BM69" s="125"/>
      <c r="BN69" s="77" t="s">
        <v>23</v>
      </c>
      <c r="BO69" s="125"/>
      <c r="BP69" s="77" t="s">
        <v>23</v>
      </c>
      <c r="BQ69" s="45"/>
      <c r="BR69" s="48" t="s">
        <v>23</v>
      </c>
      <c r="BS69" s="86"/>
      <c r="BT69" s="30">
        <f t="shared" si="38"/>
        <v>0</v>
      </c>
      <c r="BU69" s="90" t="e">
        <f t="shared" si="46"/>
        <v>#DIV/0!</v>
      </c>
      <c r="BV69" s="149"/>
      <c r="BW69" s="96"/>
      <c r="BX69" s="107" t="s">
        <v>23</v>
      </c>
      <c r="BY69" s="125"/>
      <c r="BZ69" s="77" t="s">
        <v>23</v>
      </c>
      <c r="CA69" s="125"/>
      <c r="CB69" s="77" t="s">
        <v>23</v>
      </c>
      <c r="CC69" s="45"/>
      <c r="CD69" s="48" t="s">
        <v>23</v>
      </c>
      <c r="CE69" s="86"/>
      <c r="CF69" s="30">
        <f t="shared" si="39"/>
        <v>0</v>
      </c>
      <c r="CG69" s="90">
        <f t="shared" si="48"/>
        <v>0</v>
      </c>
      <c r="CH69" s="149"/>
      <c r="CI69" s="96"/>
      <c r="CJ69" s="107" t="s">
        <v>23</v>
      </c>
      <c r="CK69" s="125"/>
      <c r="CL69" s="77" t="s">
        <v>23</v>
      </c>
      <c r="CM69" s="125"/>
      <c r="CN69" s="77" t="s">
        <v>23</v>
      </c>
      <c r="CO69" s="45"/>
      <c r="CP69" s="48" t="s">
        <v>23</v>
      </c>
      <c r="CQ69" s="22" t="s">
        <v>159</v>
      </c>
      <c r="CR69" s="86"/>
      <c r="CS69" s="30">
        <f t="shared" si="40"/>
        <v>0</v>
      </c>
      <c r="CT69" s="141" t="e">
        <f t="shared" si="41"/>
        <v>#DIV/0!</v>
      </c>
    </row>
  </sheetData>
  <sortState ref="C6:CT69">
    <sortCondition descending="1" ref="Z6:Z69"/>
  </sortState>
  <mergeCells count="48">
    <mergeCell ref="CJ2:CP2"/>
    <mergeCell ref="CS2:CS5"/>
    <mergeCell ref="CJ4:CJ5"/>
    <mergeCell ref="CL4:CL5"/>
    <mergeCell ref="CN4:CN5"/>
    <mergeCell ref="CP4:CP5"/>
    <mergeCell ref="BX2:CD2"/>
    <mergeCell ref="CF2:CF5"/>
    <mergeCell ref="BX4:BX5"/>
    <mergeCell ref="BZ4:BZ5"/>
    <mergeCell ref="CB4:CB5"/>
    <mergeCell ref="CD4:CD5"/>
    <mergeCell ref="AZ2:BF2"/>
    <mergeCell ref="BT2:BT5"/>
    <mergeCell ref="BL4:BL5"/>
    <mergeCell ref="BN4:BN5"/>
    <mergeCell ref="BP4:BP5"/>
    <mergeCell ref="BR4:BR5"/>
    <mergeCell ref="BH2:BH5"/>
    <mergeCell ref="AZ4:AZ5"/>
    <mergeCell ref="BB4:BB5"/>
    <mergeCell ref="BD4:BD5"/>
    <mergeCell ref="BF4:BF5"/>
    <mergeCell ref="BL2:BR2"/>
    <mergeCell ref="AW2:AW5"/>
    <mergeCell ref="AO4:AO5"/>
    <mergeCell ref="AQ4:AQ5"/>
    <mergeCell ref="AS4:AS5"/>
    <mergeCell ref="AU4:AU5"/>
    <mergeCell ref="AO2:AU2"/>
    <mergeCell ref="AK2:AK5"/>
    <mergeCell ref="R4:R5"/>
    <mergeCell ref="T4:T5"/>
    <mergeCell ref="V4:V5"/>
    <mergeCell ref="X4:X5"/>
    <mergeCell ref="AC4:AC5"/>
    <mergeCell ref="R2:X2"/>
    <mergeCell ref="AE4:AE5"/>
    <mergeCell ref="AG4:AG5"/>
    <mergeCell ref="AI4:AI5"/>
    <mergeCell ref="Z2:Z5"/>
    <mergeCell ref="AC2:AI2"/>
    <mergeCell ref="C1:K1"/>
    <mergeCell ref="I4:I5"/>
    <mergeCell ref="K4:K5"/>
    <mergeCell ref="M4:M5"/>
    <mergeCell ref="O4:O5"/>
    <mergeCell ref="I2:O2"/>
  </mergeCells>
  <conditionalFormatting sqref="G42 G44 G46 G48 G50 G52 G53:H68 G51:H51 G7:H40">
    <cfRule type="cellIs" dxfId="27" priority="47" operator="between">
      <formula>36</formula>
      <formula>80</formula>
    </cfRule>
  </conditionalFormatting>
  <conditionalFormatting sqref="G42 G44 G46 G48 G50 G52 G53:H68 G51:H51 G7:H40">
    <cfRule type="cellIs" dxfId="26" priority="44" operator="between">
      <formula>36</formula>
      <formula>99</formula>
    </cfRule>
    <cfRule type="cellIs" dxfId="25" priority="45" operator="between">
      <formula>30</formula>
      <formula>35.99</formula>
    </cfRule>
    <cfRule type="cellIs" dxfId="24" priority="46" operator="between">
      <formula>25</formula>
      <formula>29.99</formula>
    </cfRule>
  </conditionalFormatting>
  <conditionalFormatting sqref="R7:R69 T7:T69">
    <cfRule type="cellIs" dxfId="23" priority="33" operator="between">
      <formula>36</formula>
      <formula>100</formula>
    </cfRule>
  </conditionalFormatting>
  <conditionalFormatting sqref="R7:R69">
    <cfRule type="cellIs" dxfId="22" priority="25" operator="between">
      <formula>18</formula>
      <formula>24</formula>
    </cfRule>
    <cfRule type="cellIs" dxfId="21" priority="26" operator="between">
      <formula>36</formula>
      <formula>100</formula>
    </cfRule>
    <cfRule type="cellIs" dxfId="20" priority="27" operator="between">
      <formula>30</formula>
      <formula>35</formula>
    </cfRule>
    <cfRule type="cellIs" priority="28" operator="between">
      <formula>30</formula>
      <formula>30</formula>
    </cfRule>
    <cfRule type="cellIs" dxfId="19" priority="29" operator="between">
      <formula>30</formula>
      <formula>30</formula>
    </cfRule>
    <cfRule type="cellIs" dxfId="18" priority="30" operator="between">
      <formula>30</formula>
      <formula>30</formula>
    </cfRule>
    <cfRule type="cellIs" dxfId="17" priority="31" operator="between">
      <formula>30</formula>
      <formula>35</formula>
    </cfRule>
    <cfRule type="cellIs" dxfId="16" priority="32" operator="between">
      <formula>25</formula>
      <formula>29</formula>
    </cfRule>
  </conditionalFormatting>
  <conditionalFormatting sqref="T7:T69">
    <cfRule type="cellIs" dxfId="15" priority="21" operator="between">
      <formula>36</formula>
      <formula>100</formula>
    </cfRule>
    <cfRule type="cellIs" dxfId="14" priority="22" operator="between">
      <formula>30</formula>
      <formula>35</formula>
    </cfRule>
    <cfRule type="cellIs" dxfId="13" priority="23" operator="between">
      <formula>25</formula>
      <formula>29</formula>
    </cfRule>
    <cfRule type="cellIs" dxfId="12" priority="24" operator="between">
      <formula>18</formula>
      <formula>24</formula>
    </cfRule>
  </conditionalFormatting>
  <conditionalFormatting sqref="I6:K69">
    <cfRule type="cellIs" dxfId="11" priority="6" operator="between">
      <formula>30</formula>
      <formula>35</formula>
    </cfRule>
    <cfRule type="cellIs" dxfId="10" priority="8" operator="between">
      <formula>31</formula>
      <formula>35</formula>
    </cfRule>
    <cfRule type="cellIs" dxfId="9" priority="10" operator="between">
      <formula>36</formula>
      <formula>100</formula>
    </cfRule>
    <cfRule type="cellIs" dxfId="8" priority="11" operator="between">
      <formula>25</formula>
      <formula>29</formula>
    </cfRule>
    <cfRule type="cellIs" dxfId="7" priority="12" operator="between">
      <formula>18</formula>
      <formula>24</formula>
    </cfRule>
  </conditionalFormatting>
  <conditionalFormatting sqref="I6:K47">
    <cfRule type="cellIs" dxfId="6" priority="9" operator="between">
      <formula>30</formula>
      <formula>35</formula>
    </cfRule>
  </conditionalFormatting>
  <conditionalFormatting sqref="I27:K49 I11:K25">
    <cfRule type="cellIs" dxfId="5" priority="7" operator="between">
      <formula>30</formula>
      <formula>35</formula>
    </cfRule>
  </conditionalFormatting>
  <conditionalFormatting sqref="M6:M69">
    <cfRule type="cellIs" dxfId="4" priority="1" operator="between">
      <formula>72</formula>
      <formula>100</formula>
    </cfRule>
    <cfRule type="cellIs" dxfId="3" priority="2" operator="between">
      <formula>60</formula>
      <formula>71</formula>
    </cfRule>
    <cfRule type="cellIs" dxfId="2" priority="3" operator="between">
      <formula>49</formula>
      <formula>59</formula>
    </cfRule>
    <cfRule type="cellIs" dxfId="1" priority="4" operator="between">
      <formula>18</formula>
      <formula>49</formula>
    </cfRule>
    <cfRule type="cellIs" dxfId="0" priority="5" operator="between">
      <formula>72</formula>
      <formula>100</formula>
    </cfRule>
  </conditionalFormatting>
  <pageMargins left="0.19685039370078741" right="0.19685039370078741" top="3.937007874015748E-2" bottom="3.937007874015748E-2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Q134"/>
  <sheetViews>
    <sheetView topLeftCell="A68" workbookViewId="0">
      <selection activeCell="S84" sqref="S84"/>
    </sheetView>
  </sheetViews>
  <sheetFormatPr baseColWidth="10" defaultRowHeight="18.75"/>
  <cols>
    <col min="1" max="1" width="4" customWidth="1"/>
    <col min="2" max="2" width="23.140625" bestFit="1" customWidth="1"/>
    <col min="3" max="3" width="21.7109375" bestFit="1" customWidth="1"/>
    <col min="4" max="8" width="5.7109375" customWidth="1"/>
    <col min="9" max="9" width="5.7109375" style="83" customWidth="1"/>
    <col min="10" max="11" width="5.7109375" customWidth="1"/>
    <col min="12" max="12" width="5.7109375" style="70" customWidth="1"/>
    <col min="13" max="13" width="8" customWidth="1"/>
    <col min="14" max="14" width="8.85546875" customWidth="1"/>
    <col min="15" max="15" width="6" style="98" customWidth="1"/>
  </cols>
  <sheetData>
    <row r="1" spans="1:17" ht="9.75" customHeight="1">
      <c r="P1" s="190" t="s">
        <v>23</v>
      </c>
      <c r="Q1" s="190"/>
    </row>
    <row r="2" spans="1:17">
      <c r="B2" s="189" t="s">
        <v>129</v>
      </c>
      <c r="C2" s="189"/>
    </row>
    <row r="3" spans="1:17" ht="15">
      <c r="B3" s="189"/>
      <c r="C3" s="189"/>
      <c r="D3" s="191" t="s">
        <v>261</v>
      </c>
      <c r="E3" s="191" t="s">
        <v>305</v>
      </c>
      <c r="F3" s="191" t="s">
        <v>306</v>
      </c>
      <c r="G3" s="191" t="s">
        <v>307</v>
      </c>
      <c r="H3" s="191" t="s">
        <v>308</v>
      </c>
      <c r="I3" s="191" t="s">
        <v>309</v>
      </c>
      <c r="J3" s="191" t="s">
        <v>310</v>
      </c>
      <c r="K3" s="191" t="s">
        <v>311</v>
      </c>
      <c r="L3" s="73"/>
      <c r="M3" s="192" t="s">
        <v>312</v>
      </c>
      <c r="N3" s="164"/>
      <c r="P3" t="s">
        <v>23</v>
      </c>
      <c r="Q3" t="s">
        <v>23</v>
      </c>
    </row>
    <row r="4" spans="1:17" ht="15">
      <c r="D4" s="191"/>
      <c r="E4" s="191"/>
      <c r="F4" s="191"/>
      <c r="G4" s="191"/>
      <c r="H4" s="191"/>
      <c r="I4" s="191"/>
      <c r="J4" s="191"/>
      <c r="K4" s="191"/>
      <c r="M4" s="192"/>
      <c r="P4" t="s">
        <v>23</v>
      </c>
      <c r="Q4" t="s">
        <v>23</v>
      </c>
    </row>
    <row r="5" spans="1:17" ht="6.75" customHeight="1">
      <c r="D5" s="191"/>
      <c r="E5" s="191"/>
      <c r="F5" s="191"/>
      <c r="G5" s="191"/>
      <c r="H5" s="191"/>
      <c r="I5" s="191"/>
      <c r="J5" s="191"/>
      <c r="K5" s="191"/>
      <c r="M5" s="192"/>
      <c r="P5" t="s">
        <v>23</v>
      </c>
      <c r="Q5" t="s">
        <v>23</v>
      </c>
    </row>
    <row r="6" spans="1:17" ht="15.75" customHeight="1">
      <c r="C6" s="7" t="s">
        <v>178</v>
      </c>
      <c r="D6" s="191"/>
      <c r="E6" s="191"/>
      <c r="F6" s="191"/>
      <c r="G6" s="191"/>
      <c r="H6" s="191"/>
      <c r="I6" s="191"/>
      <c r="J6" s="191"/>
      <c r="K6" s="191"/>
      <c r="M6" s="192"/>
      <c r="P6" t="s">
        <v>23</v>
      </c>
      <c r="Q6" t="s">
        <v>23</v>
      </c>
    </row>
    <row r="7" spans="1:17" ht="15.75" customHeight="1">
      <c r="P7" t="s">
        <v>23</v>
      </c>
      <c r="Q7" t="s">
        <v>23</v>
      </c>
    </row>
    <row r="8" spans="1:17" ht="20.100000000000001" customHeight="1">
      <c r="A8">
        <v>1</v>
      </c>
      <c r="B8" s="50" t="s">
        <v>98</v>
      </c>
      <c r="C8" s="51" t="s">
        <v>147</v>
      </c>
      <c r="D8" s="52">
        <v>27</v>
      </c>
      <c r="E8" s="52">
        <v>19</v>
      </c>
      <c r="F8" s="52"/>
      <c r="G8" s="52"/>
      <c r="H8" s="52"/>
      <c r="I8" s="110" t="s">
        <v>23</v>
      </c>
      <c r="J8" s="52"/>
      <c r="K8" s="52"/>
      <c r="L8" s="165"/>
      <c r="M8" s="52">
        <f t="shared" ref="M8:M16" si="0">SUM(D8:K8)</f>
        <v>46</v>
      </c>
      <c r="N8" s="53" t="s">
        <v>241</v>
      </c>
      <c r="O8" s="99"/>
      <c r="P8" t="s">
        <v>23</v>
      </c>
      <c r="Q8" t="s">
        <v>23</v>
      </c>
    </row>
    <row r="9" spans="1:17" ht="20.100000000000001" customHeight="1">
      <c r="A9">
        <v>2</v>
      </c>
      <c r="B9" s="80" t="s">
        <v>211</v>
      </c>
      <c r="C9" s="51" t="s">
        <v>147</v>
      </c>
      <c r="D9" s="52">
        <v>10</v>
      </c>
      <c r="E9" s="52">
        <v>11</v>
      </c>
      <c r="F9" s="52"/>
      <c r="G9" s="52"/>
      <c r="H9" s="52"/>
      <c r="I9" s="110" t="s">
        <v>23</v>
      </c>
      <c r="J9" s="52"/>
      <c r="K9" s="80"/>
      <c r="M9" s="52">
        <f t="shared" si="0"/>
        <v>21</v>
      </c>
      <c r="N9" s="80" t="s">
        <v>159</v>
      </c>
      <c r="O9" s="99"/>
      <c r="P9" t="s">
        <v>23</v>
      </c>
      <c r="Q9" t="s">
        <v>23</v>
      </c>
    </row>
    <row r="10" spans="1:17" ht="20.100000000000001" customHeight="1">
      <c r="A10">
        <v>3</v>
      </c>
      <c r="B10" s="50" t="s">
        <v>299</v>
      </c>
      <c r="C10" s="51" t="s">
        <v>167</v>
      </c>
      <c r="D10" s="55">
        <v>4</v>
      </c>
      <c r="E10" s="55">
        <v>14</v>
      </c>
      <c r="F10" s="55"/>
      <c r="G10" s="55"/>
      <c r="H10" s="55"/>
      <c r="I10" s="110" t="s">
        <v>23</v>
      </c>
      <c r="J10" s="55"/>
      <c r="K10" s="55"/>
      <c r="L10" s="166"/>
      <c r="M10" s="52">
        <f t="shared" si="0"/>
        <v>18</v>
      </c>
      <c r="N10" s="53" t="s">
        <v>242</v>
      </c>
      <c r="O10" s="99"/>
      <c r="P10" t="s">
        <v>23</v>
      </c>
      <c r="Q10" t="s">
        <v>23</v>
      </c>
    </row>
    <row r="11" spans="1:17" ht="20.100000000000001" customHeight="1">
      <c r="A11">
        <v>4</v>
      </c>
      <c r="B11" s="50" t="s">
        <v>217</v>
      </c>
      <c r="C11" s="51" t="s">
        <v>185</v>
      </c>
      <c r="D11" s="55">
        <v>1</v>
      </c>
      <c r="E11" s="55">
        <v>7</v>
      </c>
      <c r="F11" s="55"/>
      <c r="G11" s="55"/>
      <c r="H11" s="55"/>
      <c r="I11" s="110" t="s">
        <v>23</v>
      </c>
      <c r="J11" s="55"/>
      <c r="K11" s="55"/>
      <c r="L11" s="166"/>
      <c r="M11" s="52">
        <f t="shared" si="0"/>
        <v>8</v>
      </c>
      <c r="N11" s="53" t="s">
        <v>241</v>
      </c>
      <c r="O11" s="99"/>
      <c r="P11" t="s">
        <v>23</v>
      </c>
      <c r="Q11" t="s">
        <v>23</v>
      </c>
    </row>
    <row r="12" spans="1:17" ht="20.100000000000001" customHeight="1">
      <c r="A12">
        <v>5</v>
      </c>
      <c r="B12" s="50" t="s">
        <v>298</v>
      </c>
      <c r="C12" s="51" t="s">
        <v>60</v>
      </c>
      <c r="D12" s="55">
        <v>3</v>
      </c>
      <c r="E12" s="55">
        <v>1</v>
      </c>
      <c r="F12" s="55"/>
      <c r="G12" s="55"/>
      <c r="H12" s="55"/>
      <c r="I12" s="110" t="s">
        <v>23</v>
      </c>
      <c r="J12" s="55"/>
      <c r="K12" s="55"/>
      <c r="L12" s="166"/>
      <c r="M12" s="52">
        <f t="shared" si="0"/>
        <v>4</v>
      </c>
      <c r="N12" s="53" t="s">
        <v>241</v>
      </c>
      <c r="O12" s="99"/>
      <c r="P12" t="s">
        <v>23</v>
      </c>
      <c r="Q12" t="s">
        <v>23</v>
      </c>
    </row>
    <row r="13" spans="1:17" ht="20.100000000000001" customHeight="1">
      <c r="A13">
        <v>8</v>
      </c>
      <c r="B13" s="50" t="s">
        <v>97</v>
      </c>
      <c r="C13" s="51" t="s">
        <v>31</v>
      </c>
      <c r="D13" s="52" t="s">
        <v>23</v>
      </c>
      <c r="E13" s="52"/>
      <c r="F13" s="52"/>
      <c r="G13" s="52"/>
      <c r="H13" s="52"/>
      <c r="I13" s="110" t="s">
        <v>23</v>
      </c>
      <c r="J13" s="52"/>
      <c r="K13" s="52"/>
      <c r="L13" s="165"/>
      <c r="M13" s="52">
        <f t="shared" si="0"/>
        <v>0</v>
      </c>
      <c r="N13" s="53" t="s">
        <v>128</v>
      </c>
      <c r="O13" s="47"/>
      <c r="P13" t="s">
        <v>23</v>
      </c>
      <c r="Q13" t="s">
        <v>23</v>
      </c>
    </row>
    <row r="14" spans="1:17" ht="20.100000000000001" customHeight="1">
      <c r="A14">
        <v>9</v>
      </c>
      <c r="B14" s="50" t="s">
        <v>106</v>
      </c>
      <c r="C14" s="51" t="s">
        <v>87</v>
      </c>
      <c r="D14" s="52" t="s">
        <v>23</v>
      </c>
      <c r="E14" s="52"/>
      <c r="F14" s="52"/>
      <c r="G14" s="52"/>
      <c r="H14" s="52"/>
      <c r="I14" s="110" t="s">
        <v>23</v>
      </c>
      <c r="J14" s="52"/>
      <c r="K14" s="52"/>
      <c r="L14" s="165"/>
      <c r="M14" s="52">
        <f t="shared" si="0"/>
        <v>0</v>
      </c>
      <c r="N14" s="53" t="s">
        <v>242</v>
      </c>
      <c r="O14" s="99"/>
      <c r="P14" t="s">
        <v>23</v>
      </c>
      <c r="Q14" t="s">
        <v>23</v>
      </c>
    </row>
    <row r="15" spans="1:17" ht="20.100000000000001" customHeight="1">
      <c r="B15" s="50" t="s">
        <v>243</v>
      </c>
      <c r="C15" s="51" t="s">
        <v>167</v>
      </c>
      <c r="D15" s="55"/>
      <c r="E15" s="55"/>
      <c r="F15" s="55"/>
      <c r="G15" s="55"/>
      <c r="H15" s="55"/>
      <c r="I15" s="110" t="s">
        <v>23</v>
      </c>
      <c r="J15" s="55"/>
      <c r="K15" s="55"/>
      <c r="L15" s="166"/>
      <c r="M15" s="52">
        <f t="shared" si="0"/>
        <v>0</v>
      </c>
      <c r="N15" s="53" t="s">
        <v>159</v>
      </c>
      <c r="O15" s="99"/>
    </row>
    <row r="16" spans="1:17" s="69" customFormat="1" ht="19.5" customHeight="1">
      <c r="A16"/>
      <c r="B16" s="54" t="s">
        <v>103</v>
      </c>
      <c r="C16" s="51" t="s">
        <v>87</v>
      </c>
      <c r="D16" s="52" t="s">
        <v>23</v>
      </c>
      <c r="E16" s="52"/>
      <c r="F16" s="52"/>
      <c r="G16" s="52"/>
      <c r="H16" s="52"/>
      <c r="I16" s="110" t="s">
        <v>23</v>
      </c>
      <c r="J16" s="52"/>
      <c r="K16" s="52"/>
      <c r="L16" s="165"/>
      <c r="M16" s="52">
        <f t="shared" si="0"/>
        <v>0</v>
      </c>
      <c r="N16" s="53" t="s">
        <v>242</v>
      </c>
      <c r="O16" s="99"/>
      <c r="P16" t="s">
        <v>23</v>
      </c>
      <c r="Q16" t="s">
        <v>23</v>
      </c>
    </row>
    <row r="17" spans="1:17" ht="15.75" customHeight="1">
      <c r="C17" s="75" t="s">
        <v>23</v>
      </c>
      <c r="P17" t="s">
        <v>23</v>
      </c>
      <c r="Q17" t="s">
        <v>23</v>
      </c>
    </row>
    <row r="18" spans="1:17" ht="15.75" customHeight="1">
      <c r="C18" s="7" t="s">
        <v>179</v>
      </c>
      <c r="P18" t="s">
        <v>23</v>
      </c>
      <c r="Q18" t="s">
        <v>23</v>
      </c>
    </row>
    <row r="19" spans="1:17" ht="15.75" customHeight="1">
      <c r="P19" t="s">
        <v>23</v>
      </c>
      <c r="Q19" t="s">
        <v>23</v>
      </c>
    </row>
    <row r="20" spans="1:17" ht="15.75" customHeight="1">
      <c r="A20">
        <v>1</v>
      </c>
      <c r="B20" s="56" t="s">
        <v>150</v>
      </c>
      <c r="C20" s="57" t="s">
        <v>83</v>
      </c>
      <c r="D20" s="58">
        <v>34</v>
      </c>
      <c r="E20" s="58">
        <v>35</v>
      </c>
      <c r="F20" s="58"/>
      <c r="G20" s="58"/>
      <c r="H20" s="58"/>
      <c r="I20" s="111" t="s">
        <v>23</v>
      </c>
      <c r="J20" s="58"/>
      <c r="K20" s="58"/>
      <c r="L20" s="165"/>
      <c r="M20" s="58">
        <f t="shared" ref="M20:M39" si="1">SUM(D20:K20)</f>
        <v>69</v>
      </c>
      <c r="N20" s="116" t="s">
        <v>121</v>
      </c>
      <c r="O20" s="117"/>
      <c r="P20" t="s">
        <v>23</v>
      </c>
      <c r="Q20" t="s">
        <v>23</v>
      </c>
    </row>
    <row r="21" spans="1:17" ht="15.75" customHeight="1">
      <c r="A21">
        <v>2</v>
      </c>
      <c r="B21" s="56" t="s">
        <v>92</v>
      </c>
      <c r="C21" s="57" t="s">
        <v>31</v>
      </c>
      <c r="D21" s="58">
        <v>35</v>
      </c>
      <c r="E21" s="58">
        <v>32</v>
      </c>
      <c r="F21" s="58"/>
      <c r="G21" s="58"/>
      <c r="H21" s="58"/>
      <c r="I21" s="111" t="s">
        <v>23</v>
      </c>
      <c r="J21" s="58"/>
      <c r="K21" s="58"/>
      <c r="L21" s="165"/>
      <c r="M21" s="58">
        <f t="shared" si="1"/>
        <v>67</v>
      </c>
      <c r="N21" s="116" t="s">
        <v>121</v>
      </c>
      <c r="O21" s="117"/>
      <c r="P21" t="s">
        <v>23</v>
      </c>
      <c r="Q21" t="s">
        <v>23</v>
      </c>
    </row>
    <row r="22" spans="1:17" ht="15.75" customHeight="1">
      <c r="A22">
        <v>3</v>
      </c>
      <c r="B22" s="56" t="s">
        <v>160</v>
      </c>
      <c r="C22" s="57" t="s">
        <v>147</v>
      </c>
      <c r="D22" s="58">
        <v>27</v>
      </c>
      <c r="E22" s="58">
        <v>32</v>
      </c>
      <c r="F22" s="58"/>
      <c r="G22" s="58"/>
      <c r="H22" s="58"/>
      <c r="I22" s="111" t="s">
        <v>23</v>
      </c>
      <c r="J22" s="58"/>
      <c r="K22" s="58"/>
      <c r="L22" s="165"/>
      <c r="M22" s="58">
        <f t="shared" si="1"/>
        <v>59</v>
      </c>
      <c r="N22" s="116" t="s">
        <v>121</v>
      </c>
      <c r="O22" s="117"/>
      <c r="P22" t="s">
        <v>23</v>
      </c>
      <c r="Q22" t="s">
        <v>23</v>
      </c>
    </row>
    <row r="23" spans="1:17" ht="15.75" customHeight="1">
      <c r="A23">
        <v>4</v>
      </c>
      <c r="B23" s="56" t="s">
        <v>246</v>
      </c>
      <c r="C23" s="57" t="s">
        <v>31</v>
      </c>
      <c r="D23" s="58">
        <v>34</v>
      </c>
      <c r="E23" s="58">
        <v>21</v>
      </c>
      <c r="F23" s="58"/>
      <c r="G23" s="58"/>
      <c r="H23" s="58"/>
      <c r="I23" s="111" t="s">
        <v>23</v>
      </c>
      <c r="J23" s="58"/>
      <c r="K23" s="58"/>
      <c r="L23" s="165"/>
      <c r="M23" s="58">
        <f t="shared" si="1"/>
        <v>55</v>
      </c>
      <c r="N23" s="116" t="s">
        <v>121</v>
      </c>
      <c r="O23" s="117"/>
      <c r="P23" t="s">
        <v>23</v>
      </c>
      <c r="Q23" t="s">
        <v>23</v>
      </c>
    </row>
    <row r="24" spans="1:17" ht="15.75" customHeight="1">
      <c r="A24">
        <v>5</v>
      </c>
      <c r="B24" s="56" t="s">
        <v>138</v>
      </c>
      <c r="C24" s="57" t="s">
        <v>83</v>
      </c>
      <c r="D24" s="58">
        <v>20</v>
      </c>
      <c r="E24" s="58">
        <v>30</v>
      </c>
      <c r="F24" s="58"/>
      <c r="G24" s="58"/>
      <c r="H24" s="58"/>
      <c r="I24" s="111" t="s">
        <v>23</v>
      </c>
      <c r="J24" s="58"/>
      <c r="K24" s="58"/>
      <c r="L24" s="165"/>
      <c r="M24" s="58">
        <f t="shared" si="1"/>
        <v>50</v>
      </c>
      <c r="N24" s="116" t="s">
        <v>121</v>
      </c>
      <c r="O24" s="117"/>
      <c r="P24" t="s">
        <v>23</v>
      </c>
      <c r="Q24" t="s">
        <v>23</v>
      </c>
    </row>
    <row r="25" spans="1:17" ht="15.75" customHeight="1">
      <c r="A25">
        <v>6</v>
      </c>
      <c r="B25" s="56" t="s">
        <v>301</v>
      </c>
      <c r="C25" s="57" t="s">
        <v>83</v>
      </c>
      <c r="D25" s="58">
        <v>18</v>
      </c>
      <c r="E25" s="58">
        <v>30</v>
      </c>
      <c r="F25" s="58"/>
      <c r="G25" s="58"/>
      <c r="H25" s="58"/>
      <c r="I25" s="111" t="s">
        <v>23</v>
      </c>
      <c r="J25" s="58"/>
      <c r="K25" s="58"/>
      <c r="L25" s="165"/>
      <c r="M25" s="58">
        <f t="shared" si="1"/>
        <v>48</v>
      </c>
      <c r="N25" s="116" t="s">
        <v>121</v>
      </c>
      <c r="O25" s="117"/>
      <c r="P25" t="s">
        <v>23</v>
      </c>
      <c r="Q25" t="s">
        <v>23</v>
      </c>
    </row>
    <row r="26" spans="1:17" ht="15.75" customHeight="1">
      <c r="A26">
        <v>7</v>
      </c>
      <c r="B26" s="56" t="s">
        <v>209</v>
      </c>
      <c r="C26" s="57" t="s">
        <v>83</v>
      </c>
      <c r="D26" s="58">
        <v>15</v>
      </c>
      <c r="E26" s="58">
        <v>26</v>
      </c>
      <c r="F26" s="58"/>
      <c r="G26" s="58"/>
      <c r="H26" s="58"/>
      <c r="I26" s="111" t="s">
        <v>23</v>
      </c>
      <c r="J26" s="58"/>
      <c r="K26" s="58"/>
      <c r="L26" s="165"/>
      <c r="M26" s="58">
        <f t="shared" si="1"/>
        <v>41</v>
      </c>
      <c r="N26" s="116" t="s">
        <v>121</v>
      </c>
      <c r="O26" s="117"/>
      <c r="P26" t="s">
        <v>23</v>
      </c>
      <c r="Q26" t="s">
        <v>23</v>
      </c>
    </row>
    <row r="27" spans="1:17" ht="15.75" customHeight="1">
      <c r="A27">
        <v>8</v>
      </c>
      <c r="B27" s="56" t="s">
        <v>207</v>
      </c>
      <c r="C27" s="57" t="s">
        <v>83</v>
      </c>
      <c r="D27" s="58"/>
      <c r="E27" s="58">
        <v>35</v>
      </c>
      <c r="F27" s="58"/>
      <c r="G27" s="58"/>
      <c r="H27" s="58"/>
      <c r="I27" s="111" t="s">
        <v>23</v>
      </c>
      <c r="J27" s="58"/>
      <c r="K27" s="58"/>
      <c r="L27" s="165"/>
      <c r="M27" s="58">
        <f t="shared" si="1"/>
        <v>35</v>
      </c>
      <c r="N27" s="116" t="s">
        <v>121</v>
      </c>
      <c r="O27" s="117"/>
      <c r="P27" t="s">
        <v>23</v>
      </c>
      <c r="Q27" t="s">
        <v>23</v>
      </c>
    </row>
    <row r="28" spans="1:17" ht="15.75" customHeight="1">
      <c r="A28">
        <v>9</v>
      </c>
      <c r="B28" s="56" t="s">
        <v>151</v>
      </c>
      <c r="C28" s="57" t="s">
        <v>31</v>
      </c>
      <c r="D28" s="58">
        <v>32</v>
      </c>
      <c r="E28" s="58"/>
      <c r="F28" s="58"/>
      <c r="G28" s="58"/>
      <c r="H28" s="58"/>
      <c r="I28" s="111" t="s">
        <v>23</v>
      </c>
      <c r="J28" s="58"/>
      <c r="K28" s="58"/>
      <c r="L28" s="165"/>
      <c r="M28" s="58">
        <f t="shared" si="1"/>
        <v>32</v>
      </c>
      <c r="N28" s="116" t="s">
        <v>121</v>
      </c>
      <c r="O28" s="117"/>
      <c r="P28" t="s">
        <v>23</v>
      </c>
      <c r="Q28" t="s">
        <v>23</v>
      </c>
    </row>
    <row r="29" spans="1:17" s="69" customFormat="1" ht="15.75" customHeight="1">
      <c r="A29">
        <v>10</v>
      </c>
      <c r="B29" s="56" t="s">
        <v>244</v>
      </c>
      <c r="C29" s="57" t="s">
        <v>226</v>
      </c>
      <c r="D29" s="58" t="s">
        <v>23</v>
      </c>
      <c r="E29" s="58">
        <v>24</v>
      </c>
      <c r="F29" s="58"/>
      <c r="G29" s="58"/>
      <c r="H29" s="58"/>
      <c r="I29" s="111" t="s">
        <v>23</v>
      </c>
      <c r="J29" s="58"/>
      <c r="K29" s="58"/>
      <c r="L29" s="165"/>
      <c r="M29" s="58">
        <f t="shared" si="1"/>
        <v>24</v>
      </c>
      <c r="N29" s="116" t="s">
        <v>121</v>
      </c>
      <c r="O29" s="117"/>
      <c r="P29" t="s">
        <v>23</v>
      </c>
      <c r="Q29" t="s">
        <v>23</v>
      </c>
    </row>
    <row r="30" spans="1:17" ht="15.75" customHeight="1">
      <c r="A30">
        <v>11</v>
      </c>
      <c r="B30" s="56" t="s">
        <v>300</v>
      </c>
      <c r="C30" s="57" t="s">
        <v>87</v>
      </c>
      <c r="D30" s="58">
        <v>10</v>
      </c>
      <c r="E30" s="58">
        <v>2</v>
      </c>
      <c r="F30" s="58"/>
      <c r="G30" s="58"/>
      <c r="H30" s="58"/>
      <c r="I30" s="111" t="s">
        <v>23</v>
      </c>
      <c r="J30" s="58"/>
      <c r="K30" s="58"/>
      <c r="L30" s="165"/>
      <c r="M30" s="58">
        <f t="shared" si="1"/>
        <v>12</v>
      </c>
      <c r="N30" s="116" t="s">
        <v>121</v>
      </c>
      <c r="O30" s="117"/>
      <c r="P30" t="s">
        <v>23</v>
      </c>
      <c r="Q30" t="s">
        <v>23</v>
      </c>
    </row>
    <row r="31" spans="1:17" ht="15.75" customHeight="1">
      <c r="A31">
        <v>12</v>
      </c>
      <c r="B31" s="56" t="s">
        <v>170</v>
      </c>
      <c r="C31" s="57" t="s">
        <v>167</v>
      </c>
      <c r="D31" s="58" t="s">
        <v>23</v>
      </c>
      <c r="E31" s="58"/>
      <c r="F31" s="58"/>
      <c r="G31" s="58"/>
      <c r="H31" s="58"/>
      <c r="I31" s="111" t="s">
        <v>23</v>
      </c>
      <c r="J31" s="58"/>
      <c r="K31" s="58"/>
      <c r="L31" s="165"/>
      <c r="M31" s="58">
        <f t="shared" si="1"/>
        <v>0</v>
      </c>
      <c r="N31" s="116" t="s">
        <v>121</v>
      </c>
      <c r="O31" s="117"/>
    </row>
    <row r="32" spans="1:17" ht="15.75" customHeight="1">
      <c r="A32">
        <v>13</v>
      </c>
      <c r="B32" s="56" t="s">
        <v>208</v>
      </c>
      <c r="C32" s="57" t="s">
        <v>185</v>
      </c>
      <c r="D32" s="58"/>
      <c r="E32" s="58"/>
      <c r="F32" s="58"/>
      <c r="G32" s="58"/>
      <c r="H32" s="58"/>
      <c r="I32" s="111" t="s">
        <v>23</v>
      </c>
      <c r="J32" s="58"/>
      <c r="K32" s="58"/>
      <c r="L32" s="165"/>
      <c r="M32" s="58">
        <f t="shared" si="1"/>
        <v>0</v>
      </c>
      <c r="N32" s="116" t="s">
        <v>121</v>
      </c>
      <c r="O32" s="117"/>
    </row>
    <row r="33" spans="1:17" ht="15.75" customHeight="1">
      <c r="A33">
        <v>14</v>
      </c>
      <c r="B33" s="56" t="s">
        <v>257</v>
      </c>
      <c r="C33" s="57" t="s">
        <v>255</v>
      </c>
      <c r="D33" s="58"/>
      <c r="E33" s="58"/>
      <c r="F33" s="58"/>
      <c r="G33" s="58"/>
      <c r="H33" s="58"/>
      <c r="I33" s="111" t="s">
        <v>23</v>
      </c>
      <c r="J33" s="58"/>
      <c r="K33" s="58"/>
      <c r="L33" s="165"/>
      <c r="M33" s="58">
        <f t="shared" si="1"/>
        <v>0</v>
      </c>
      <c r="N33" s="116" t="s">
        <v>121</v>
      </c>
      <c r="O33" s="117"/>
    </row>
    <row r="34" spans="1:17" ht="15.75" customHeight="1">
      <c r="A34">
        <v>15</v>
      </c>
      <c r="B34" s="104" t="s">
        <v>248</v>
      </c>
      <c r="C34" s="105" t="s">
        <v>185</v>
      </c>
      <c r="D34" s="106" t="s">
        <v>23</v>
      </c>
      <c r="E34" s="106"/>
      <c r="F34" s="106"/>
      <c r="G34" s="106"/>
      <c r="H34" s="106"/>
      <c r="I34" s="111" t="s">
        <v>23</v>
      </c>
      <c r="J34" s="106"/>
      <c r="K34" s="58"/>
      <c r="L34" s="165"/>
      <c r="M34" s="58">
        <f t="shared" si="1"/>
        <v>0</v>
      </c>
      <c r="N34" s="118" t="s">
        <v>121</v>
      </c>
      <c r="O34" s="119"/>
    </row>
    <row r="35" spans="1:17" ht="15.75" customHeight="1">
      <c r="A35">
        <v>16</v>
      </c>
      <c r="B35" s="56" t="s">
        <v>212</v>
      </c>
      <c r="C35" s="57" t="s">
        <v>167</v>
      </c>
      <c r="D35" s="58"/>
      <c r="E35" s="58"/>
      <c r="F35" s="58"/>
      <c r="G35" s="58"/>
      <c r="H35" s="58"/>
      <c r="I35" s="111" t="s">
        <v>23</v>
      </c>
      <c r="J35" s="58"/>
      <c r="K35" s="58"/>
      <c r="L35" s="165"/>
      <c r="M35" s="58">
        <f t="shared" si="1"/>
        <v>0</v>
      </c>
      <c r="N35" s="116" t="s">
        <v>121</v>
      </c>
      <c r="O35" s="117"/>
      <c r="P35" t="s">
        <v>23</v>
      </c>
      <c r="Q35" t="s">
        <v>23</v>
      </c>
    </row>
    <row r="36" spans="1:17" ht="15.75" customHeight="1">
      <c r="A36">
        <v>17</v>
      </c>
      <c r="B36" s="56" t="s">
        <v>210</v>
      </c>
      <c r="C36" s="57" t="s">
        <v>60</v>
      </c>
      <c r="D36" s="58"/>
      <c r="E36" s="58"/>
      <c r="F36" s="58"/>
      <c r="G36" s="58"/>
      <c r="H36" s="58"/>
      <c r="I36" s="111" t="s">
        <v>23</v>
      </c>
      <c r="J36" s="58"/>
      <c r="K36" s="58"/>
      <c r="L36" s="165"/>
      <c r="M36" s="58">
        <f t="shared" si="1"/>
        <v>0</v>
      </c>
      <c r="N36" s="116" t="s">
        <v>121</v>
      </c>
      <c r="O36" s="117"/>
    </row>
    <row r="37" spans="1:17" ht="15.75" customHeight="1">
      <c r="A37">
        <v>19</v>
      </c>
      <c r="B37" s="56" t="s">
        <v>213</v>
      </c>
      <c r="C37" s="57" t="s">
        <v>167</v>
      </c>
      <c r="D37" s="58"/>
      <c r="E37" s="58"/>
      <c r="F37" s="58"/>
      <c r="G37" s="58"/>
      <c r="H37" s="58"/>
      <c r="I37" s="111" t="s">
        <v>23</v>
      </c>
      <c r="J37" s="58"/>
      <c r="K37" s="58"/>
      <c r="L37" s="165"/>
      <c r="M37" s="58">
        <f t="shared" si="1"/>
        <v>0</v>
      </c>
      <c r="N37" s="118" t="s">
        <v>121</v>
      </c>
      <c r="O37" s="117"/>
    </row>
    <row r="38" spans="1:17" ht="15.75" customHeight="1">
      <c r="B38" s="56" t="s">
        <v>176</v>
      </c>
      <c r="C38" s="57" t="s">
        <v>167</v>
      </c>
      <c r="D38" s="58" t="s">
        <v>23</v>
      </c>
      <c r="E38" s="58"/>
      <c r="F38" s="58"/>
      <c r="G38" s="58"/>
      <c r="H38" s="58"/>
      <c r="I38" s="111" t="s">
        <v>23</v>
      </c>
      <c r="J38" s="58"/>
      <c r="K38" s="58"/>
      <c r="L38" s="165"/>
      <c r="M38" s="58">
        <f t="shared" si="1"/>
        <v>0</v>
      </c>
      <c r="N38" s="118" t="s">
        <v>121</v>
      </c>
      <c r="O38" s="117"/>
    </row>
    <row r="39" spans="1:17" ht="15.75" customHeight="1">
      <c r="B39" s="56" t="s">
        <v>247</v>
      </c>
      <c r="C39" s="57" t="s">
        <v>238</v>
      </c>
      <c r="D39" s="58"/>
      <c r="E39" s="58"/>
      <c r="F39" s="58"/>
      <c r="G39" s="58"/>
      <c r="H39" s="58"/>
      <c r="I39" s="111" t="s">
        <v>23</v>
      </c>
      <c r="J39" s="58"/>
      <c r="K39" s="58"/>
      <c r="L39" s="165"/>
      <c r="M39" s="58">
        <f t="shared" si="1"/>
        <v>0</v>
      </c>
      <c r="N39" s="118" t="s">
        <v>121</v>
      </c>
      <c r="O39" s="117"/>
    </row>
    <row r="40" spans="1:17" ht="15.75" customHeight="1">
      <c r="B40" s="56"/>
      <c r="C40" s="57"/>
      <c r="D40" s="58"/>
      <c r="E40" s="58"/>
      <c r="F40" s="58"/>
      <c r="G40" s="58"/>
      <c r="H40" s="58"/>
      <c r="I40" s="111" t="s">
        <v>23</v>
      </c>
      <c r="J40" s="58"/>
      <c r="K40" s="58"/>
      <c r="L40" s="165"/>
      <c r="M40" s="58">
        <f t="shared" ref="M40" si="2">SUM(D40:K40)</f>
        <v>0</v>
      </c>
      <c r="N40" s="118"/>
      <c r="O40" s="117"/>
    </row>
    <row r="41" spans="1:17" ht="15.75" customHeight="1"/>
    <row r="42" spans="1:17" ht="15.75" customHeight="1"/>
    <row r="43" spans="1:17" ht="15.75" customHeight="1">
      <c r="P43" t="s">
        <v>23</v>
      </c>
      <c r="Q43" t="s">
        <v>23</v>
      </c>
    </row>
    <row r="44" spans="1:17" ht="15.75" customHeight="1">
      <c r="C44" s="147" t="s">
        <v>180</v>
      </c>
      <c r="P44" t="s">
        <v>23</v>
      </c>
      <c r="Q44" t="s">
        <v>23</v>
      </c>
    </row>
    <row r="45" spans="1:17" ht="15.75" customHeight="1">
      <c r="P45" t="s">
        <v>23</v>
      </c>
      <c r="Q45" t="s">
        <v>23</v>
      </c>
    </row>
    <row r="46" spans="1:17" ht="15.75" customHeight="1">
      <c r="A46">
        <v>1</v>
      </c>
      <c r="B46" s="162" t="s">
        <v>302</v>
      </c>
      <c r="C46" s="59" t="s">
        <v>87</v>
      </c>
      <c r="D46" s="60">
        <v>12</v>
      </c>
      <c r="E46" s="60">
        <v>17</v>
      </c>
      <c r="F46" s="60"/>
      <c r="G46" s="60"/>
      <c r="H46" s="60"/>
      <c r="I46" s="112" t="s">
        <v>23</v>
      </c>
      <c r="J46" s="61"/>
      <c r="K46" s="61"/>
      <c r="L46" s="72"/>
      <c r="M46" s="61">
        <f t="shared" ref="M46:M51" si="3">SUM(D46:K46)</f>
        <v>29</v>
      </c>
      <c r="N46" s="120" t="s">
        <v>239</v>
      </c>
      <c r="O46" s="100"/>
      <c r="P46" t="s">
        <v>23</v>
      </c>
      <c r="Q46" t="s">
        <v>23</v>
      </c>
    </row>
    <row r="47" spans="1:17" s="69" customFormat="1" ht="15.75" customHeight="1">
      <c r="A47">
        <v>2</v>
      </c>
      <c r="B47" s="162" t="s">
        <v>153</v>
      </c>
      <c r="C47" s="59" t="s">
        <v>31</v>
      </c>
      <c r="D47" s="60">
        <v>27</v>
      </c>
      <c r="E47" s="60">
        <v>0</v>
      </c>
      <c r="F47" s="60"/>
      <c r="G47" s="60"/>
      <c r="H47" s="60"/>
      <c r="I47" s="112" t="s">
        <v>23</v>
      </c>
      <c r="J47" s="61"/>
      <c r="K47" s="61"/>
      <c r="L47" s="72"/>
      <c r="M47" s="61">
        <f t="shared" si="3"/>
        <v>27</v>
      </c>
      <c r="N47" s="120" t="s">
        <v>249</v>
      </c>
      <c r="O47" s="100"/>
      <c r="P47" t="s">
        <v>23</v>
      </c>
      <c r="Q47" t="s">
        <v>23</v>
      </c>
    </row>
    <row r="48" spans="1:17" ht="15.75" customHeight="1">
      <c r="A48">
        <v>3</v>
      </c>
      <c r="B48" s="162" t="s">
        <v>152</v>
      </c>
      <c r="C48" s="59" t="s">
        <v>60</v>
      </c>
      <c r="D48" s="60">
        <v>14</v>
      </c>
      <c r="E48" s="60">
        <v>0</v>
      </c>
      <c r="F48" s="60"/>
      <c r="G48" s="60"/>
      <c r="H48" s="60"/>
      <c r="I48" s="112" t="s">
        <v>23</v>
      </c>
      <c r="J48" s="61"/>
      <c r="K48" s="61"/>
      <c r="L48" s="72"/>
      <c r="M48" s="61">
        <f t="shared" si="3"/>
        <v>14</v>
      </c>
      <c r="N48" s="120" t="s">
        <v>240</v>
      </c>
      <c r="O48" s="100"/>
      <c r="P48" t="s">
        <v>23</v>
      </c>
      <c r="Q48" t="s">
        <v>23</v>
      </c>
    </row>
    <row r="49" spans="1:17" ht="15.75" customHeight="1">
      <c r="A49">
        <v>4</v>
      </c>
      <c r="B49" s="162" t="s">
        <v>101</v>
      </c>
      <c r="C49" s="59" t="s">
        <v>31</v>
      </c>
      <c r="D49" s="60" t="s">
        <v>23</v>
      </c>
      <c r="E49" s="60"/>
      <c r="F49" s="60"/>
      <c r="G49" s="60"/>
      <c r="H49" s="60"/>
      <c r="I49" s="112" t="s">
        <v>23</v>
      </c>
      <c r="J49" s="60"/>
      <c r="K49" s="60"/>
      <c r="L49" s="165"/>
      <c r="M49" s="61">
        <f t="shared" si="3"/>
        <v>0</v>
      </c>
      <c r="N49" s="120" t="s">
        <v>239</v>
      </c>
      <c r="O49" s="100"/>
      <c r="P49" t="s">
        <v>23</v>
      </c>
      <c r="Q49" t="s">
        <v>23</v>
      </c>
    </row>
    <row r="50" spans="1:17" ht="15.75" customHeight="1">
      <c r="B50" s="162" t="s">
        <v>216</v>
      </c>
      <c r="C50" s="59" t="s">
        <v>87</v>
      </c>
      <c r="D50" s="60"/>
      <c r="E50" s="60"/>
      <c r="F50" s="60"/>
      <c r="G50" s="60"/>
      <c r="H50" s="60"/>
      <c r="I50" s="112" t="s">
        <v>23</v>
      </c>
      <c r="J50" s="61"/>
      <c r="K50" s="61"/>
      <c r="L50" s="72"/>
      <c r="M50" s="61">
        <f t="shared" si="3"/>
        <v>0</v>
      </c>
      <c r="N50" s="120" t="s">
        <v>271</v>
      </c>
      <c r="O50" s="100"/>
    </row>
    <row r="51" spans="1:17" ht="15.75" customHeight="1">
      <c r="A51">
        <v>5</v>
      </c>
      <c r="B51" s="162" t="s">
        <v>165</v>
      </c>
      <c r="C51" s="59" t="s">
        <v>31</v>
      </c>
      <c r="D51" s="60">
        <v>0</v>
      </c>
      <c r="E51" s="60">
        <v>0</v>
      </c>
      <c r="F51" s="60"/>
      <c r="G51" s="60"/>
      <c r="H51" s="60"/>
      <c r="I51" s="112" t="s">
        <v>23</v>
      </c>
      <c r="J51" s="61"/>
      <c r="K51" s="61"/>
      <c r="L51" s="72"/>
      <c r="M51" s="61">
        <f t="shared" si="3"/>
        <v>0</v>
      </c>
      <c r="N51" s="120" t="s">
        <v>250</v>
      </c>
      <c r="O51" s="100"/>
      <c r="P51" t="s">
        <v>23</v>
      </c>
      <c r="Q51" t="s">
        <v>23</v>
      </c>
    </row>
    <row r="52" spans="1:17" ht="15.75" customHeight="1">
      <c r="A52">
        <v>6</v>
      </c>
      <c r="B52" s="162" t="s">
        <v>215</v>
      </c>
      <c r="C52" s="59" t="s">
        <v>183</v>
      </c>
      <c r="D52" s="60" t="s">
        <v>23</v>
      </c>
      <c r="E52" s="60"/>
      <c r="F52" s="60"/>
      <c r="G52" s="60"/>
      <c r="H52" s="60"/>
      <c r="I52" s="112" t="s">
        <v>23</v>
      </c>
      <c r="J52" s="61"/>
      <c r="K52" s="61"/>
      <c r="L52" s="72"/>
      <c r="M52" s="61">
        <f t="shared" ref="M52" si="4">SUM(D52:K52)</f>
        <v>0</v>
      </c>
      <c r="N52" s="120" t="s">
        <v>240</v>
      </c>
      <c r="O52" s="100"/>
    </row>
    <row r="53" spans="1:17" ht="15.75" customHeight="1">
      <c r="C53" s="75" t="s">
        <v>23</v>
      </c>
      <c r="P53" t="s">
        <v>23</v>
      </c>
      <c r="Q53" t="s">
        <v>23</v>
      </c>
    </row>
    <row r="54" spans="1:17" ht="15.75" customHeight="1">
      <c r="P54" t="s">
        <v>23</v>
      </c>
      <c r="Q54" t="s">
        <v>23</v>
      </c>
    </row>
    <row r="55" spans="1:17" ht="15.75" customHeight="1">
      <c r="P55" t="s">
        <v>23</v>
      </c>
      <c r="Q55" t="s">
        <v>23</v>
      </c>
    </row>
    <row r="56" spans="1:17" ht="15.75" customHeight="1">
      <c r="O56" s="74"/>
      <c r="P56" t="s">
        <v>23</v>
      </c>
      <c r="Q56" t="s">
        <v>23</v>
      </c>
    </row>
    <row r="57" spans="1:17" ht="15.75" customHeight="1">
      <c r="C57" s="7" t="s">
        <v>181</v>
      </c>
      <c r="O57" s="74"/>
      <c r="P57" t="s">
        <v>23</v>
      </c>
      <c r="Q57" t="s">
        <v>23</v>
      </c>
    </row>
    <row r="58" spans="1:17" ht="15.75" customHeight="1">
      <c r="O58" s="74"/>
      <c r="P58" t="s">
        <v>23</v>
      </c>
      <c r="Q58" t="s">
        <v>23</v>
      </c>
    </row>
    <row r="59" spans="1:17" ht="15.75" customHeight="1">
      <c r="A59">
        <v>1</v>
      </c>
      <c r="B59" s="62" t="s">
        <v>96</v>
      </c>
      <c r="C59" s="63" t="s">
        <v>87</v>
      </c>
      <c r="D59" s="64">
        <v>27</v>
      </c>
      <c r="E59" s="64">
        <v>35</v>
      </c>
      <c r="F59" s="64"/>
      <c r="G59" s="64"/>
      <c r="H59" s="64"/>
      <c r="I59" s="113" t="s">
        <v>23</v>
      </c>
      <c r="J59" s="64"/>
      <c r="K59" s="64"/>
      <c r="L59" s="165"/>
      <c r="M59" s="64">
        <f t="shared" ref="M59:M73" si="5">SUM(D59:K59)</f>
        <v>62</v>
      </c>
      <c r="N59" s="122" t="s">
        <v>123</v>
      </c>
      <c r="O59" s="47"/>
      <c r="P59" t="s">
        <v>23</v>
      </c>
      <c r="Q59" t="s">
        <v>23</v>
      </c>
    </row>
    <row r="60" spans="1:17" ht="15.75" customHeight="1">
      <c r="A60">
        <v>2</v>
      </c>
      <c r="B60" s="62" t="s">
        <v>102</v>
      </c>
      <c r="C60" s="63" t="s">
        <v>60</v>
      </c>
      <c r="D60" s="64">
        <v>32</v>
      </c>
      <c r="E60" s="64">
        <v>26</v>
      </c>
      <c r="F60" s="64"/>
      <c r="G60" s="64"/>
      <c r="H60" s="64"/>
      <c r="I60" s="113" t="s">
        <v>23</v>
      </c>
      <c r="J60" s="64"/>
      <c r="K60" s="64"/>
      <c r="L60" s="165"/>
      <c r="M60" s="64">
        <f t="shared" si="5"/>
        <v>58</v>
      </c>
      <c r="N60" s="122" t="s">
        <v>123</v>
      </c>
      <c r="O60" s="47"/>
      <c r="P60" t="s">
        <v>23</v>
      </c>
      <c r="Q60" t="s">
        <v>23</v>
      </c>
    </row>
    <row r="61" spans="1:17" ht="15.75" customHeight="1">
      <c r="A61">
        <v>3</v>
      </c>
      <c r="B61" s="62" t="s">
        <v>95</v>
      </c>
      <c r="C61" s="63" t="s">
        <v>31</v>
      </c>
      <c r="D61" s="64">
        <v>32</v>
      </c>
      <c r="E61" s="64">
        <v>24</v>
      </c>
      <c r="F61" s="64"/>
      <c r="G61" s="64"/>
      <c r="H61" s="64"/>
      <c r="I61" s="113" t="s">
        <v>23</v>
      </c>
      <c r="J61" s="64"/>
      <c r="K61" s="64"/>
      <c r="L61" s="165"/>
      <c r="M61" s="64">
        <f t="shared" si="5"/>
        <v>56</v>
      </c>
      <c r="N61" s="122" t="s">
        <v>123</v>
      </c>
      <c r="O61" s="47"/>
      <c r="P61" t="s">
        <v>23</v>
      </c>
      <c r="Q61" t="s">
        <v>23</v>
      </c>
    </row>
    <row r="62" spans="1:17" ht="15.75" customHeight="1">
      <c r="A62">
        <v>4</v>
      </c>
      <c r="B62" s="62" t="s">
        <v>164</v>
      </c>
      <c r="C62" s="79" t="s">
        <v>200</v>
      </c>
      <c r="D62" s="64">
        <v>28</v>
      </c>
      <c r="E62" s="64">
        <v>27</v>
      </c>
      <c r="F62" s="64"/>
      <c r="G62" s="64"/>
      <c r="H62" s="64"/>
      <c r="I62" s="113" t="s">
        <v>23</v>
      </c>
      <c r="J62" s="65"/>
      <c r="K62" s="65"/>
      <c r="L62" s="72"/>
      <c r="M62" s="64">
        <f t="shared" si="5"/>
        <v>55</v>
      </c>
      <c r="N62" s="122" t="s">
        <v>123</v>
      </c>
      <c r="O62" s="47"/>
      <c r="P62" t="s">
        <v>23</v>
      </c>
      <c r="Q62" t="s">
        <v>23</v>
      </c>
    </row>
    <row r="63" spans="1:17" ht="15.75" customHeight="1">
      <c r="A63">
        <v>5</v>
      </c>
      <c r="B63" s="62" t="s">
        <v>116</v>
      </c>
      <c r="C63" s="63" t="s">
        <v>60</v>
      </c>
      <c r="D63" s="64">
        <v>18</v>
      </c>
      <c r="E63" s="64">
        <v>21</v>
      </c>
      <c r="F63" s="64"/>
      <c r="G63" s="64"/>
      <c r="H63" s="64"/>
      <c r="I63" s="113" t="s">
        <v>23</v>
      </c>
      <c r="J63" s="64"/>
      <c r="K63" s="64"/>
      <c r="L63" s="165"/>
      <c r="M63" s="64">
        <f t="shared" si="5"/>
        <v>39</v>
      </c>
      <c r="N63" s="122" t="s">
        <v>123</v>
      </c>
      <c r="O63" s="47"/>
      <c r="P63" t="s">
        <v>23</v>
      </c>
      <c r="Q63" t="s">
        <v>23</v>
      </c>
    </row>
    <row r="64" spans="1:17" ht="15.75" customHeight="1">
      <c r="A64">
        <v>6</v>
      </c>
      <c r="B64" s="62" t="s">
        <v>156</v>
      </c>
      <c r="C64" s="63" t="s">
        <v>147</v>
      </c>
      <c r="D64" s="64" t="s">
        <v>23</v>
      </c>
      <c r="E64" s="64">
        <v>30</v>
      </c>
      <c r="F64" s="64"/>
      <c r="G64" s="64"/>
      <c r="H64" s="64"/>
      <c r="I64" s="113" t="s">
        <v>23</v>
      </c>
      <c r="J64" s="65"/>
      <c r="K64" s="65"/>
      <c r="L64" s="72"/>
      <c r="M64" s="64">
        <f t="shared" si="5"/>
        <v>30</v>
      </c>
      <c r="N64" s="122" t="s">
        <v>123</v>
      </c>
      <c r="O64" s="47"/>
      <c r="P64" t="s">
        <v>23</v>
      </c>
      <c r="Q64" t="s">
        <v>23</v>
      </c>
    </row>
    <row r="65" spans="1:17" ht="15.75" customHeight="1">
      <c r="A65">
        <v>7</v>
      </c>
      <c r="B65" s="62" t="s">
        <v>104</v>
      </c>
      <c r="C65" s="63" t="s">
        <v>31</v>
      </c>
      <c r="D65" s="64">
        <v>27</v>
      </c>
      <c r="E65" s="64"/>
      <c r="F65" s="64"/>
      <c r="G65" s="64"/>
      <c r="H65" s="64"/>
      <c r="I65" s="113" t="s">
        <v>23</v>
      </c>
      <c r="J65" s="65"/>
      <c r="K65" s="65"/>
      <c r="L65" s="72"/>
      <c r="M65" s="64">
        <f t="shared" si="5"/>
        <v>27</v>
      </c>
      <c r="N65" s="122" t="s">
        <v>123</v>
      </c>
      <c r="O65" s="47"/>
      <c r="P65" t="s">
        <v>23</v>
      </c>
      <c r="Q65" t="s">
        <v>23</v>
      </c>
    </row>
    <row r="66" spans="1:17" ht="15.75" customHeight="1">
      <c r="A66">
        <v>8</v>
      </c>
      <c r="B66" s="62" t="s">
        <v>120</v>
      </c>
      <c r="C66" s="78" t="s">
        <v>87</v>
      </c>
      <c r="D66" s="64">
        <v>10</v>
      </c>
      <c r="E66" s="64">
        <v>17</v>
      </c>
      <c r="F66" s="64"/>
      <c r="G66" s="64"/>
      <c r="H66" s="64"/>
      <c r="I66" s="113" t="s">
        <v>23</v>
      </c>
      <c r="J66" s="64"/>
      <c r="K66" s="64"/>
      <c r="L66" s="165"/>
      <c r="M66" s="64">
        <f t="shared" si="5"/>
        <v>27</v>
      </c>
      <c r="N66" s="122" t="s">
        <v>123</v>
      </c>
      <c r="O66" s="47"/>
      <c r="P66" t="s">
        <v>23</v>
      </c>
      <c r="Q66" t="s">
        <v>23</v>
      </c>
    </row>
    <row r="67" spans="1:17" ht="15.75" customHeight="1">
      <c r="A67">
        <v>9</v>
      </c>
      <c r="B67" s="62" t="s">
        <v>304</v>
      </c>
      <c r="C67" s="63" t="s">
        <v>147</v>
      </c>
      <c r="D67" s="65">
        <v>10</v>
      </c>
      <c r="E67" s="65">
        <v>17</v>
      </c>
      <c r="F67" s="65"/>
      <c r="G67" s="65"/>
      <c r="H67" s="65"/>
      <c r="I67" s="113" t="s">
        <v>23</v>
      </c>
      <c r="J67" s="65"/>
      <c r="K67" s="65"/>
      <c r="L67" s="72"/>
      <c r="M67" s="64">
        <f t="shared" si="5"/>
        <v>27</v>
      </c>
      <c r="N67" s="122"/>
      <c r="O67" s="47"/>
      <c r="P67" t="s">
        <v>23</v>
      </c>
      <c r="Q67" t="s">
        <v>23</v>
      </c>
    </row>
    <row r="68" spans="1:17" ht="15.75" customHeight="1">
      <c r="A68">
        <v>10</v>
      </c>
      <c r="B68" s="62" t="s">
        <v>155</v>
      </c>
      <c r="C68" s="63" t="s">
        <v>60</v>
      </c>
      <c r="D68" s="64">
        <v>22</v>
      </c>
      <c r="E68" s="64"/>
      <c r="F68" s="64"/>
      <c r="G68" s="64"/>
      <c r="H68" s="64"/>
      <c r="I68" s="113" t="s">
        <v>23</v>
      </c>
      <c r="J68" s="65"/>
      <c r="K68" s="65"/>
      <c r="L68" s="72"/>
      <c r="M68" s="64">
        <f t="shared" si="5"/>
        <v>22</v>
      </c>
      <c r="N68" s="122" t="s">
        <v>123</v>
      </c>
      <c r="O68" s="47"/>
      <c r="P68" t="s">
        <v>23</v>
      </c>
      <c r="Q68" t="s">
        <v>23</v>
      </c>
    </row>
    <row r="69" spans="1:17" ht="15.75" customHeight="1">
      <c r="A69">
        <v>11</v>
      </c>
      <c r="B69" s="62" t="s">
        <v>303</v>
      </c>
      <c r="C69" s="63" t="s">
        <v>60</v>
      </c>
      <c r="D69" s="65">
        <v>1</v>
      </c>
      <c r="E69" s="65">
        <v>11</v>
      </c>
      <c r="F69" s="65"/>
      <c r="G69" s="65"/>
      <c r="H69" s="65"/>
      <c r="I69" s="113" t="s">
        <v>23</v>
      </c>
      <c r="J69" s="65"/>
      <c r="K69" s="65"/>
      <c r="L69" s="72"/>
      <c r="M69" s="64">
        <f t="shared" si="5"/>
        <v>12</v>
      </c>
      <c r="N69" s="122"/>
      <c r="O69" s="47"/>
      <c r="P69" t="s">
        <v>23</v>
      </c>
      <c r="Q69" t="s">
        <v>23</v>
      </c>
    </row>
    <row r="70" spans="1:17" ht="15.75" customHeight="1">
      <c r="B70" s="121" t="s">
        <v>154</v>
      </c>
      <c r="C70" s="78" t="s">
        <v>87</v>
      </c>
      <c r="D70" s="64">
        <v>3</v>
      </c>
      <c r="E70" s="64">
        <v>5</v>
      </c>
      <c r="F70" s="64"/>
      <c r="G70" s="64"/>
      <c r="H70" s="64"/>
      <c r="I70" s="113" t="s">
        <v>23</v>
      </c>
      <c r="J70" s="64"/>
      <c r="K70" s="64"/>
      <c r="L70" s="165"/>
      <c r="M70" s="64">
        <f t="shared" si="5"/>
        <v>8</v>
      </c>
      <c r="N70" s="122" t="s">
        <v>123</v>
      </c>
      <c r="O70" s="47"/>
    </row>
    <row r="71" spans="1:17" ht="15.75" customHeight="1">
      <c r="B71" s="62" t="s">
        <v>214</v>
      </c>
      <c r="C71" s="63" t="s">
        <v>185</v>
      </c>
      <c r="D71" s="65"/>
      <c r="E71" s="65">
        <v>3</v>
      </c>
      <c r="F71" s="65"/>
      <c r="G71" s="65"/>
      <c r="H71" s="65"/>
      <c r="I71" s="113" t="s">
        <v>23</v>
      </c>
      <c r="J71" s="65"/>
      <c r="K71" s="65"/>
      <c r="L71" s="72"/>
      <c r="M71" s="64">
        <f t="shared" si="5"/>
        <v>3</v>
      </c>
      <c r="N71" s="122" t="s">
        <v>123</v>
      </c>
      <c r="O71" s="47"/>
    </row>
    <row r="72" spans="1:17" ht="15.75" customHeight="1">
      <c r="A72">
        <v>12</v>
      </c>
      <c r="B72" s="62" t="s">
        <v>119</v>
      </c>
      <c r="C72" s="63" t="s">
        <v>147</v>
      </c>
      <c r="D72" s="64" t="s">
        <v>23</v>
      </c>
      <c r="E72" s="64"/>
      <c r="F72" s="64"/>
      <c r="G72" s="64"/>
      <c r="H72" s="64"/>
      <c r="I72" s="113" t="s">
        <v>23</v>
      </c>
      <c r="J72" s="64"/>
      <c r="K72" s="64"/>
      <c r="L72" s="165"/>
      <c r="M72" s="64">
        <f t="shared" si="5"/>
        <v>0</v>
      </c>
      <c r="N72" s="122" t="s">
        <v>123</v>
      </c>
      <c r="O72" s="47"/>
      <c r="P72" t="s">
        <v>23</v>
      </c>
      <c r="Q72" t="s">
        <v>23</v>
      </c>
    </row>
    <row r="73" spans="1:17" ht="15.75" customHeight="1">
      <c r="B73" s="62" t="s">
        <v>251</v>
      </c>
      <c r="C73" s="63" t="s">
        <v>31</v>
      </c>
      <c r="D73" s="65"/>
      <c r="E73" s="65"/>
      <c r="F73" s="65"/>
      <c r="G73" s="65"/>
      <c r="H73" s="65"/>
      <c r="I73" s="113" t="s">
        <v>23</v>
      </c>
      <c r="J73" s="65"/>
      <c r="K73" s="65"/>
      <c r="L73" s="72"/>
      <c r="M73" s="64">
        <f t="shared" si="5"/>
        <v>0</v>
      </c>
      <c r="N73" s="122" t="s">
        <v>123</v>
      </c>
      <c r="O73" s="117"/>
      <c r="Q73" t="s">
        <v>23</v>
      </c>
    </row>
    <row r="74" spans="1:17">
      <c r="P74" t="s">
        <v>23</v>
      </c>
      <c r="Q74" t="s">
        <v>23</v>
      </c>
    </row>
    <row r="75" spans="1:17" s="1" customFormat="1">
      <c r="A75" s="70"/>
      <c r="B75" s="71"/>
      <c r="C75" s="101" t="s">
        <v>182</v>
      </c>
      <c r="D75" s="72"/>
      <c r="E75" s="72"/>
      <c r="F75" s="72"/>
      <c r="G75" s="72"/>
      <c r="H75" s="72"/>
      <c r="I75" s="114"/>
      <c r="J75" s="72"/>
      <c r="K75" s="72"/>
      <c r="L75" s="72"/>
      <c r="M75" s="72"/>
      <c r="N75" s="73"/>
      <c r="O75" s="73"/>
      <c r="P75" t="s">
        <v>23</v>
      </c>
      <c r="Q75" t="s">
        <v>23</v>
      </c>
    </row>
    <row r="76" spans="1:17">
      <c r="P76" t="s">
        <v>23</v>
      </c>
      <c r="Q76" t="s">
        <v>23</v>
      </c>
    </row>
    <row r="77" spans="1:17">
      <c r="A77">
        <v>1</v>
      </c>
      <c r="B77" s="66" t="s">
        <v>99</v>
      </c>
      <c r="C77" s="67" t="s">
        <v>87</v>
      </c>
      <c r="D77" s="68">
        <v>32</v>
      </c>
      <c r="E77" s="68">
        <v>24</v>
      </c>
      <c r="F77" s="68"/>
      <c r="G77" s="68"/>
      <c r="H77" s="68"/>
      <c r="I77" s="115" t="s">
        <v>23</v>
      </c>
      <c r="J77" s="68"/>
      <c r="K77" s="68"/>
      <c r="L77" s="165"/>
      <c r="M77" s="68">
        <f t="shared" ref="M77:M90" si="6">SUM(D77:K77)</f>
        <v>56</v>
      </c>
      <c r="N77" s="123" t="s">
        <v>122</v>
      </c>
      <c r="O77" s="47"/>
      <c r="P77" t="s">
        <v>23</v>
      </c>
      <c r="Q77" t="s">
        <v>23</v>
      </c>
    </row>
    <row r="78" spans="1:17">
      <c r="A78">
        <v>2</v>
      </c>
      <c r="B78" s="66" t="s">
        <v>115</v>
      </c>
      <c r="C78" s="67" t="s">
        <v>31</v>
      </c>
      <c r="D78" s="68">
        <v>22</v>
      </c>
      <c r="E78" s="68">
        <v>19</v>
      </c>
      <c r="F78" s="68"/>
      <c r="G78" s="68"/>
      <c r="H78" s="68"/>
      <c r="I78" s="115" t="s">
        <v>23</v>
      </c>
      <c r="J78" s="68"/>
      <c r="K78" s="68"/>
      <c r="L78" s="165"/>
      <c r="M78" s="68">
        <f t="shared" si="6"/>
        <v>41</v>
      </c>
      <c r="N78" s="123" t="s">
        <v>122</v>
      </c>
      <c r="O78" s="47"/>
      <c r="P78" t="s">
        <v>23</v>
      </c>
      <c r="Q78" t="s">
        <v>23</v>
      </c>
    </row>
    <row r="79" spans="1:17">
      <c r="A79">
        <v>3</v>
      </c>
      <c r="B79" s="66" t="s">
        <v>93</v>
      </c>
      <c r="C79" s="67" t="s">
        <v>31</v>
      </c>
      <c r="D79" s="68">
        <v>20</v>
      </c>
      <c r="E79" s="68">
        <v>11</v>
      </c>
      <c r="F79" s="68"/>
      <c r="G79" s="68"/>
      <c r="H79" s="68"/>
      <c r="I79" s="115" t="s">
        <v>23</v>
      </c>
      <c r="J79" s="68"/>
      <c r="K79" s="68"/>
      <c r="L79" s="165"/>
      <c r="M79" s="68">
        <f t="shared" si="6"/>
        <v>31</v>
      </c>
      <c r="N79" s="123" t="s">
        <v>122</v>
      </c>
      <c r="O79" s="47"/>
      <c r="P79" t="s">
        <v>23</v>
      </c>
      <c r="Q79" t="s">
        <v>23</v>
      </c>
    </row>
    <row r="80" spans="1:17">
      <c r="A80">
        <v>4</v>
      </c>
      <c r="B80" s="66" t="s">
        <v>117</v>
      </c>
      <c r="C80" s="67" t="s">
        <v>109</v>
      </c>
      <c r="D80" s="68">
        <v>13</v>
      </c>
      <c r="E80" s="68">
        <v>14</v>
      </c>
      <c r="F80" s="68"/>
      <c r="G80" s="68"/>
      <c r="H80" s="68"/>
      <c r="I80" s="115" t="s">
        <v>23</v>
      </c>
      <c r="J80" s="68"/>
      <c r="K80" s="68"/>
      <c r="L80" s="165"/>
      <c r="M80" s="68">
        <f t="shared" si="6"/>
        <v>27</v>
      </c>
      <c r="N80" s="123" t="s">
        <v>122</v>
      </c>
      <c r="O80" s="47"/>
      <c r="P80" t="s">
        <v>23</v>
      </c>
      <c r="Q80" t="s">
        <v>23</v>
      </c>
    </row>
    <row r="81" spans="1:17">
      <c r="A81">
        <v>5</v>
      </c>
      <c r="B81" s="66" t="s">
        <v>135</v>
      </c>
      <c r="C81" s="67" t="s">
        <v>87</v>
      </c>
      <c r="D81" s="68">
        <v>10</v>
      </c>
      <c r="E81" s="68">
        <v>11</v>
      </c>
      <c r="F81" s="68"/>
      <c r="G81" s="68"/>
      <c r="H81" s="68"/>
      <c r="I81" s="115" t="s">
        <v>23</v>
      </c>
      <c r="J81" s="68"/>
      <c r="K81" s="68"/>
      <c r="L81" s="165"/>
      <c r="M81" s="68">
        <f t="shared" si="6"/>
        <v>21</v>
      </c>
      <c r="N81" s="123" t="s">
        <v>122</v>
      </c>
      <c r="O81" s="47"/>
      <c r="P81" t="s">
        <v>23</v>
      </c>
      <c r="Q81" t="s">
        <v>23</v>
      </c>
    </row>
    <row r="82" spans="1:17">
      <c r="A82">
        <v>6</v>
      </c>
      <c r="B82" s="66" t="s">
        <v>118</v>
      </c>
      <c r="C82" s="67" t="s">
        <v>109</v>
      </c>
      <c r="D82" s="68">
        <v>18</v>
      </c>
      <c r="E82" s="68"/>
      <c r="F82" s="68"/>
      <c r="G82" s="68"/>
      <c r="H82" s="68"/>
      <c r="I82" s="115" t="s">
        <v>23</v>
      </c>
      <c r="J82" s="68"/>
      <c r="K82" s="68"/>
      <c r="L82" s="165"/>
      <c r="M82" s="68">
        <f t="shared" si="6"/>
        <v>18</v>
      </c>
      <c r="N82" s="123" t="s">
        <v>122</v>
      </c>
      <c r="O82" s="47"/>
      <c r="P82" t="s">
        <v>23</v>
      </c>
      <c r="Q82" t="s">
        <v>23</v>
      </c>
    </row>
    <row r="83" spans="1:17">
      <c r="A83">
        <v>7</v>
      </c>
      <c r="B83" s="66" t="s">
        <v>100</v>
      </c>
      <c r="C83" s="67" t="s">
        <v>60</v>
      </c>
      <c r="D83" s="68">
        <v>12</v>
      </c>
      <c r="E83" s="68">
        <v>5</v>
      </c>
      <c r="F83" s="68"/>
      <c r="G83" s="68"/>
      <c r="H83" s="68"/>
      <c r="I83" s="115" t="s">
        <v>23</v>
      </c>
      <c r="J83" s="68"/>
      <c r="K83" s="68"/>
      <c r="L83" s="165"/>
      <c r="M83" s="68">
        <f t="shared" si="6"/>
        <v>17</v>
      </c>
      <c r="N83" s="123" t="s">
        <v>123</v>
      </c>
      <c r="O83" s="47"/>
      <c r="P83" t="s">
        <v>23</v>
      </c>
      <c r="Q83" t="s">
        <v>23</v>
      </c>
    </row>
    <row r="84" spans="1:17">
      <c r="A84">
        <v>8</v>
      </c>
      <c r="B84" s="66" t="s">
        <v>94</v>
      </c>
      <c r="C84" s="67" t="s">
        <v>31</v>
      </c>
      <c r="D84" s="68">
        <v>1</v>
      </c>
      <c r="E84" s="68">
        <v>14</v>
      </c>
      <c r="F84" s="68"/>
      <c r="G84" s="68"/>
      <c r="H84" s="68"/>
      <c r="I84" s="115" t="s">
        <v>23</v>
      </c>
      <c r="J84" s="68"/>
      <c r="K84" s="68"/>
      <c r="L84" s="165"/>
      <c r="M84" s="68">
        <f t="shared" si="6"/>
        <v>15</v>
      </c>
      <c r="N84" s="123" t="s">
        <v>122</v>
      </c>
      <c r="O84" s="47"/>
      <c r="P84" t="s">
        <v>23</v>
      </c>
      <c r="Q84" t="s">
        <v>23</v>
      </c>
    </row>
    <row r="85" spans="1:17">
      <c r="A85">
        <v>9</v>
      </c>
      <c r="B85" s="124" t="s">
        <v>315</v>
      </c>
      <c r="C85" s="176" t="s">
        <v>147</v>
      </c>
      <c r="D85" s="124"/>
      <c r="E85" s="68">
        <v>7</v>
      </c>
      <c r="F85" s="124"/>
      <c r="G85" s="124"/>
      <c r="H85" s="124"/>
      <c r="I85" s="163"/>
      <c r="J85" s="124"/>
      <c r="K85" s="124"/>
      <c r="M85" s="68">
        <f t="shared" si="6"/>
        <v>7</v>
      </c>
      <c r="N85" s="124"/>
      <c r="O85" s="47"/>
      <c r="P85" t="s">
        <v>23</v>
      </c>
      <c r="Q85" t="s">
        <v>23</v>
      </c>
    </row>
    <row r="86" spans="1:17">
      <c r="A86">
        <v>10</v>
      </c>
      <c r="B86" s="66" t="s">
        <v>105</v>
      </c>
      <c r="C86" s="67" t="s">
        <v>87</v>
      </c>
      <c r="D86" s="68">
        <v>5</v>
      </c>
      <c r="E86" s="68"/>
      <c r="F86" s="68"/>
      <c r="G86" s="68"/>
      <c r="H86" s="68"/>
      <c r="I86" s="115" t="s">
        <v>23</v>
      </c>
      <c r="J86" s="68"/>
      <c r="K86" s="68"/>
      <c r="L86" s="165"/>
      <c r="M86" s="68">
        <f t="shared" si="6"/>
        <v>5</v>
      </c>
      <c r="N86" s="123" t="s">
        <v>122</v>
      </c>
      <c r="O86" s="47"/>
      <c r="P86" t="s">
        <v>23</v>
      </c>
      <c r="Q86" t="s">
        <v>23</v>
      </c>
    </row>
    <row r="87" spans="1:17">
      <c r="A87">
        <v>11</v>
      </c>
      <c r="B87" s="66" t="s">
        <v>177</v>
      </c>
      <c r="C87" s="67" t="s">
        <v>109</v>
      </c>
      <c r="D87" s="68" t="s">
        <v>23</v>
      </c>
      <c r="E87" s="68"/>
      <c r="F87" s="68"/>
      <c r="G87" s="68"/>
      <c r="H87" s="68"/>
      <c r="I87" s="115" t="s">
        <v>23</v>
      </c>
      <c r="J87" s="68"/>
      <c r="K87" s="68"/>
      <c r="L87" s="165"/>
      <c r="M87" s="68">
        <f t="shared" si="6"/>
        <v>0</v>
      </c>
      <c r="N87" s="123" t="s">
        <v>122</v>
      </c>
      <c r="O87" s="47"/>
      <c r="P87" t="s">
        <v>23</v>
      </c>
      <c r="Q87" t="s">
        <v>23</v>
      </c>
    </row>
    <row r="88" spans="1:17">
      <c r="A88">
        <v>12</v>
      </c>
      <c r="B88" s="66" t="s">
        <v>136</v>
      </c>
      <c r="C88" s="67" t="s">
        <v>87</v>
      </c>
      <c r="D88" s="68" t="s">
        <v>23</v>
      </c>
      <c r="E88" s="68"/>
      <c r="F88" s="68"/>
      <c r="G88" s="68"/>
      <c r="H88" s="68"/>
      <c r="I88" s="115" t="s">
        <v>23</v>
      </c>
      <c r="J88" s="68"/>
      <c r="K88" s="68"/>
      <c r="L88" s="165"/>
      <c r="M88" s="68">
        <f t="shared" si="6"/>
        <v>0</v>
      </c>
      <c r="N88" s="123" t="s">
        <v>122</v>
      </c>
      <c r="O88" s="47"/>
      <c r="P88" t="s">
        <v>23</v>
      </c>
      <c r="Q88" t="s">
        <v>23</v>
      </c>
    </row>
    <row r="89" spans="1:17">
      <c r="B89" s="66" t="s">
        <v>256</v>
      </c>
      <c r="C89" s="67" t="s">
        <v>31</v>
      </c>
      <c r="D89" s="124"/>
      <c r="E89" s="124"/>
      <c r="F89" s="124"/>
      <c r="G89" s="124"/>
      <c r="H89" s="124"/>
      <c r="I89" s="115" t="s">
        <v>23</v>
      </c>
      <c r="J89" s="124"/>
      <c r="K89" s="124"/>
      <c r="M89" s="68">
        <f t="shared" si="6"/>
        <v>0</v>
      </c>
      <c r="N89" s="123" t="s">
        <v>122</v>
      </c>
      <c r="O89" s="100"/>
      <c r="P89" t="s">
        <v>23</v>
      </c>
      <c r="Q89" t="s">
        <v>23</v>
      </c>
    </row>
    <row r="90" spans="1:17">
      <c r="B90" s="66" t="s">
        <v>245</v>
      </c>
      <c r="C90" s="67" t="s">
        <v>185</v>
      </c>
      <c r="D90" s="68"/>
      <c r="E90" s="68"/>
      <c r="F90" s="68"/>
      <c r="G90" s="68"/>
      <c r="H90" s="68"/>
      <c r="I90" s="115" t="s">
        <v>23</v>
      </c>
      <c r="J90" s="68"/>
      <c r="K90" s="68"/>
      <c r="L90" s="165"/>
      <c r="M90" s="68">
        <f t="shared" si="6"/>
        <v>0</v>
      </c>
      <c r="N90" s="123" t="s">
        <v>122</v>
      </c>
      <c r="O90" s="47"/>
      <c r="P90" t="s">
        <v>23</v>
      </c>
      <c r="Q90" t="s">
        <v>23</v>
      </c>
    </row>
    <row r="91" spans="1:17">
      <c r="C91" s="75" t="s">
        <v>23</v>
      </c>
      <c r="P91" t="s">
        <v>23</v>
      </c>
      <c r="Q91" t="s">
        <v>23</v>
      </c>
    </row>
    <row r="92" spans="1:17">
      <c r="P92" t="s">
        <v>23</v>
      </c>
      <c r="Q92" t="s">
        <v>23</v>
      </c>
    </row>
    <row r="93" spans="1:17">
      <c r="P93" t="s">
        <v>23</v>
      </c>
      <c r="Q93" t="s">
        <v>23</v>
      </c>
    </row>
    <row r="94" spans="1:17">
      <c r="P94" t="s">
        <v>23</v>
      </c>
      <c r="Q94" t="s">
        <v>23</v>
      </c>
    </row>
    <row r="95" spans="1:17">
      <c r="P95" t="s">
        <v>23</v>
      </c>
      <c r="Q95" t="s">
        <v>23</v>
      </c>
    </row>
    <row r="96" spans="1:17">
      <c r="P96" t="s">
        <v>23</v>
      </c>
      <c r="Q96" t="s">
        <v>23</v>
      </c>
    </row>
    <row r="97" spans="16:17">
      <c r="P97" t="s">
        <v>23</v>
      </c>
      <c r="Q97" t="s">
        <v>23</v>
      </c>
    </row>
    <row r="98" spans="16:17">
      <c r="P98" t="s">
        <v>23</v>
      </c>
      <c r="Q98" t="s">
        <v>23</v>
      </c>
    </row>
    <row r="99" spans="16:17">
      <c r="P99" t="s">
        <v>23</v>
      </c>
      <c r="Q99" t="s">
        <v>23</v>
      </c>
    </row>
    <row r="100" spans="16:17">
      <c r="P100" t="s">
        <v>23</v>
      </c>
      <c r="Q100" t="s">
        <v>23</v>
      </c>
    </row>
    <row r="101" spans="16:17">
      <c r="P101" t="s">
        <v>23</v>
      </c>
      <c r="Q101" t="s">
        <v>23</v>
      </c>
    </row>
    <row r="102" spans="16:17">
      <c r="P102" t="s">
        <v>23</v>
      </c>
      <c r="Q102" t="s">
        <v>23</v>
      </c>
    </row>
    <row r="103" spans="16:17">
      <c r="P103" t="s">
        <v>23</v>
      </c>
      <c r="Q103" t="s">
        <v>23</v>
      </c>
    </row>
    <row r="104" spans="16:17">
      <c r="P104" t="s">
        <v>23</v>
      </c>
      <c r="Q104" t="s">
        <v>23</v>
      </c>
    </row>
    <row r="105" spans="16:17">
      <c r="Q105" t="s">
        <v>23</v>
      </c>
    </row>
    <row r="106" spans="16:17">
      <c r="Q106" t="s">
        <v>23</v>
      </c>
    </row>
    <row r="107" spans="16:17">
      <c r="Q107" t="s">
        <v>23</v>
      </c>
    </row>
    <row r="108" spans="16:17">
      <c r="Q108" t="s">
        <v>23</v>
      </c>
    </row>
    <row r="109" spans="16:17">
      <c r="Q109" t="s">
        <v>23</v>
      </c>
    </row>
    <row r="110" spans="16:17">
      <c r="Q110" t="s">
        <v>23</v>
      </c>
    </row>
    <row r="111" spans="16:17">
      <c r="Q111" t="s">
        <v>23</v>
      </c>
    </row>
    <row r="112" spans="16:17">
      <c r="Q112" t="s">
        <v>23</v>
      </c>
    </row>
    <row r="113" spans="17:17">
      <c r="Q113" t="s">
        <v>23</v>
      </c>
    </row>
    <row r="114" spans="17:17">
      <c r="Q114" t="s">
        <v>23</v>
      </c>
    </row>
    <row r="115" spans="17:17">
      <c r="Q115" t="s">
        <v>23</v>
      </c>
    </row>
    <row r="116" spans="17:17">
      <c r="Q116" t="s">
        <v>23</v>
      </c>
    </row>
    <row r="117" spans="17:17">
      <c r="Q117" t="s">
        <v>23</v>
      </c>
    </row>
    <row r="118" spans="17:17">
      <c r="Q118" t="s">
        <v>23</v>
      </c>
    </row>
    <row r="119" spans="17:17">
      <c r="Q119" t="s">
        <v>23</v>
      </c>
    </row>
    <row r="120" spans="17:17">
      <c r="Q120" t="s">
        <v>23</v>
      </c>
    </row>
    <row r="121" spans="17:17">
      <c r="Q121" t="s">
        <v>23</v>
      </c>
    </row>
    <row r="122" spans="17:17">
      <c r="Q122" t="s">
        <v>23</v>
      </c>
    </row>
    <row r="123" spans="17:17">
      <c r="Q123" t="s">
        <v>23</v>
      </c>
    </row>
    <row r="124" spans="17:17">
      <c r="Q124" t="s">
        <v>23</v>
      </c>
    </row>
    <row r="125" spans="17:17">
      <c r="Q125" t="s">
        <v>23</v>
      </c>
    </row>
    <row r="126" spans="17:17">
      <c r="Q126" t="s">
        <v>23</v>
      </c>
    </row>
    <row r="127" spans="17:17">
      <c r="Q127" t="s">
        <v>23</v>
      </c>
    </row>
    <row r="128" spans="17:17">
      <c r="Q128" t="s">
        <v>23</v>
      </c>
    </row>
    <row r="129" spans="17:17">
      <c r="Q129" t="s">
        <v>23</v>
      </c>
    </row>
    <row r="130" spans="17:17">
      <c r="Q130" t="s">
        <v>23</v>
      </c>
    </row>
    <row r="131" spans="17:17">
      <c r="Q131" t="s">
        <v>23</v>
      </c>
    </row>
    <row r="132" spans="17:17">
      <c r="Q132" t="s">
        <v>23</v>
      </c>
    </row>
    <row r="133" spans="17:17">
      <c r="Q133" t="s">
        <v>23</v>
      </c>
    </row>
    <row r="134" spans="17:17">
      <c r="Q134" t="s">
        <v>23</v>
      </c>
    </row>
  </sheetData>
  <sortState ref="B77:N90">
    <sortCondition descending="1" ref="M77:M90"/>
  </sortState>
  <mergeCells count="11">
    <mergeCell ref="B2:C3"/>
    <mergeCell ref="P1:Q1"/>
    <mergeCell ref="D3:D6"/>
    <mergeCell ref="E3:E6"/>
    <mergeCell ref="F3:F6"/>
    <mergeCell ref="G3:G6"/>
    <mergeCell ref="H3:H6"/>
    <mergeCell ref="I3:I6"/>
    <mergeCell ref="J3:J6"/>
    <mergeCell ref="K3:K6"/>
    <mergeCell ref="M3:M6"/>
  </mergeCells>
  <pageMargins left="0.39370078740157483" right="0.39370078740157483" top="0" bottom="0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Gesamtstand WP</vt:lpstr>
      <vt:lpstr>Kassenstand</vt:lpstr>
      <vt:lpstr>Kategorienw.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2019-11-16T19:21:00Z</cp:lastPrinted>
  <dcterms:created xsi:type="dcterms:W3CDTF">2013-11-02T21:56:22Z</dcterms:created>
  <dcterms:modified xsi:type="dcterms:W3CDTF">2019-11-20T20:23:09Z</dcterms:modified>
</cp:coreProperties>
</file>